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РРО" sheetId="3" r:id="rId1"/>
  </sheets>
  <calcPr calcId="124519"/>
</workbook>
</file>

<file path=xl/calcChain.xml><?xml version="1.0" encoding="utf-8"?>
<calcChain xmlns="http://schemas.openxmlformats.org/spreadsheetml/2006/main">
  <c r="P126" i="3"/>
  <c r="O126"/>
  <c r="N126"/>
  <c r="M126"/>
  <c r="L126"/>
  <c r="K126"/>
  <c r="P375"/>
  <c r="O375"/>
  <c r="N375"/>
  <c r="M375"/>
  <c r="L375"/>
  <c r="K375"/>
  <c r="P323"/>
  <c r="O323"/>
  <c r="N323"/>
  <c r="M323"/>
  <c r="L323"/>
  <c r="K323"/>
  <c r="P303"/>
  <c r="O303"/>
  <c r="N303"/>
  <c r="M303"/>
  <c r="L303"/>
  <c r="K303"/>
  <c r="P377" l="1"/>
  <c r="O377"/>
  <c r="N377"/>
  <c r="M377"/>
  <c r="L377"/>
  <c r="K377"/>
  <c r="P372" l="1"/>
  <c r="O372"/>
  <c r="N372"/>
  <c r="M372"/>
  <c r="L372"/>
  <c r="K372"/>
  <c r="P291"/>
  <c r="O291"/>
  <c r="N291"/>
  <c r="M291"/>
  <c r="L291"/>
  <c r="K291"/>
  <c r="P162"/>
  <c r="O162"/>
  <c r="N162"/>
  <c r="M162"/>
  <c r="L162"/>
  <c r="K162"/>
  <c r="P65"/>
  <c r="O65"/>
  <c r="N65"/>
  <c r="M65"/>
  <c r="L65"/>
  <c r="K65"/>
  <c r="P195" l="1"/>
  <c r="O195"/>
  <c r="N195"/>
  <c r="M195"/>
  <c r="L195"/>
  <c r="P174" l="1"/>
  <c r="O174"/>
  <c r="N174"/>
  <c r="M174"/>
  <c r="L174"/>
  <c r="K174"/>
  <c r="K18"/>
  <c r="K13"/>
  <c r="P314" l="1"/>
  <c r="P313" s="1"/>
  <c r="O314"/>
  <c r="O313" s="1"/>
  <c r="N314"/>
  <c r="N313" s="1"/>
  <c r="M314"/>
  <c r="M313" s="1"/>
  <c r="L314"/>
  <c r="L313" s="1"/>
  <c r="K314"/>
  <c r="K313" s="1"/>
  <c r="K195"/>
  <c r="K401" l="1"/>
  <c r="K400" s="1"/>
  <c r="K397"/>
  <c r="K396" s="1"/>
  <c r="K391"/>
  <c r="K386"/>
  <c r="K383"/>
  <c r="K381"/>
  <c r="K365"/>
  <c r="K357"/>
  <c r="K353"/>
  <c r="K350"/>
  <c r="K348"/>
  <c r="K346"/>
  <c r="K343"/>
  <c r="K330"/>
  <c r="K320"/>
  <c r="K318"/>
  <c r="K309"/>
  <c r="K308" s="1"/>
  <c r="K305" s="1"/>
  <c r="K301"/>
  <c r="K299"/>
  <c r="K297"/>
  <c r="K289"/>
  <c r="K287"/>
  <c r="K271"/>
  <c r="K250"/>
  <c r="K228"/>
  <c r="K207"/>
  <c r="K202"/>
  <c r="K192"/>
  <c r="K171"/>
  <c r="K168"/>
  <c r="K166"/>
  <c r="K164"/>
  <c r="K141"/>
  <c r="K136"/>
  <c r="K130"/>
  <c r="K118"/>
  <c r="K111"/>
  <c r="K101"/>
  <c r="K79"/>
  <c r="K72"/>
  <c r="K68"/>
  <c r="K48"/>
  <c r="K44"/>
  <c r="K42"/>
  <c r="K322" l="1"/>
  <c r="K249"/>
  <c r="K12"/>
  <c r="K380"/>
  <c r="K317"/>
  <c r="K206"/>
  <c r="K385"/>
  <c r="K395"/>
  <c r="P381"/>
  <c r="O381"/>
  <c r="N381"/>
  <c r="M381"/>
  <c r="L381"/>
  <c r="P48"/>
  <c r="O48"/>
  <c r="N48"/>
  <c r="M48"/>
  <c r="L48"/>
  <c r="P383"/>
  <c r="O383"/>
  <c r="N383"/>
  <c r="M383"/>
  <c r="L383"/>
  <c r="L13"/>
  <c r="M13"/>
  <c r="N13"/>
  <c r="O13"/>
  <c r="P13"/>
  <c r="L18"/>
  <c r="M18"/>
  <c r="N18"/>
  <c r="O18"/>
  <c r="P18"/>
  <c r="L42"/>
  <c r="M42"/>
  <c r="N42"/>
  <c r="O42"/>
  <c r="P42"/>
  <c r="L44"/>
  <c r="M44"/>
  <c r="N44"/>
  <c r="O44"/>
  <c r="P44"/>
  <c r="L68"/>
  <c r="M68"/>
  <c r="N68"/>
  <c r="O68"/>
  <c r="P68"/>
  <c r="L72"/>
  <c r="M72"/>
  <c r="N72"/>
  <c r="O72"/>
  <c r="P72"/>
  <c r="L79"/>
  <c r="M79"/>
  <c r="N79"/>
  <c r="O79"/>
  <c r="P79"/>
  <c r="L101"/>
  <c r="M101"/>
  <c r="N101"/>
  <c r="O101"/>
  <c r="P101"/>
  <c r="L111"/>
  <c r="M111"/>
  <c r="N111"/>
  <c r="O111"/>
  <c r="P111"/>
  <c r="L118"/>
  <c r="M118"/>
  <c r="N118"/>
  <c r="O118"/>
  <c r="P118"/>
  <c r="L130"/>
  <c r="M130"/>
  <c r="N130"/>
  <c r="O130"/>
  <c r="P130"/>
  <c r="L136"/>
  <c r="M136"/>
  <c r="N136"/>
  <c r="O136"/>
  <c r="P136"/>
  <c r="L141"/>
  <c r="M141"/>
  <c r="N141"/>
  <c r="O141"/>
  <c r="P141"/>
  <c r="L164"/>
  <c r="M164"/>
  <c r="N164"/>
  <c r="O164"/>
  <c r="P164"/>
  <c r="L166"/>
  <c r="M166"/>
  <c r="N166"/>
  <c r="O166"/>
  <c r="P166"/>
  <c r="L168"/>
  <c r="M168"/>
  <c r="N168"/>
  <c r="O168"/>
  <c r="P168"/>
  <c r="L171"/>
  <c r="M171"/>
  <c r="N171"/>
  <c r="O171"/>
  <c r="P171"/>
  <c r="L192"/>
  <c r="M192"/>
  <c r="N192"/>
  <c r="O192"/>
  <c r="P192"/>
  <c r="L202"/>
  <c r="M202"/>
  <c r="N202"/>
  <c r="O202"/>
  <c r="P202"/>
  <c r="L207"/>
  <c r="M207"/>
  <c r="N207"/>
  <c r="O207"/>
  <c r="P207"/>
  <c r="L228"/>
  <c r="M228"/>
  <c r="N228"/>
  <c r="O228"/>
  <c r="P228"/>
  <c r="L250"/>
  <c r="M250"/>
  <c r="N250"/>
  <c r="O250"/>
  <c r="P250"/>
  <c r="L271"/>
  <c r="M271"/>
  <c r="N271"/>
  <c r="O271"/>
  <c r="P271"/>
  <c r="L287"/>
  <c r="M287"/>
  <c r="N287"/>
  <c r="O287"/>
  <c r="P287"/>
  <c r="L289"/>
  <c r="M289"/>
  <c r="N289"/>
  <c r="O289"/>
  <c r="P289"/>
  <c r="L297"/>
  <c r="M297"/>
  <c r="N297"/>
  <c r="O297"/>
  <c r="P297"/>
  <c r="L299"/>
  <c r="M299"/>
  <c r="N299"/>
  <c r="O299"/>
  <c r="P299"/>
  <c r="L301"/>
  <c r="M301"/>
  <c r="N301"/>
  <c r="O301"/>
  <c r="P301"/>
  <c r="L309"/>
  <c r="L308" s="1"/>
  <c r="L305" s="1"/>
  <c r="M309"/>
  <c r="M308" s="1"/>
  <c r="M305" s="1"/>
  <c r="N309"/>
  <c r="N308" s="1"/>
  <c r="N305" s="1"/>
  <c r="O309"/>
  <c r="O308" s="1"/>
  <c r="O305" s="1"/>
  <c r="P309"/>
  <c r="P308" s="1"/>
  <c r="P305" s="1"/>
  <c r="L318"/>
  <c r="M318"/>
  <c r="N318"/>
  <c r="O318"/>
  <c r="P318"/>
  <c r="L320"/>
  <c r="M320"/>
  <c r="N320"/>
  <c r="O320"/>
  <c r="P320"/>
  <c r="L330"/>
  <c r="M330"/>
  <c r="N330"/>
  <c r="O330"/>
  <c r="P330"/>
  <c r="L343"/>
  <c r="M343"/>
  <c r="N343"/>
  <c r="O343"/>
  <c r="P343"/>
  <c r="L346"/>
  <c r="M346"/>
  <c r="N346"/>
  <c r="O346"/>
  <c r="P346"/>
  <c r="L348"/>
  <c r="M348"/>
  <c r="N348"/>
  <c r="O348"/>
  <c r="P348"/>
  <c r="L350"/>
  <c r="M350"/>
  <c r="N350"/>
  <c r="O350"/>
  <c r="P350"/>
  <c r="L353"/>
  <c r="M353"/>
  <c r="N353"/>
  <c r="O353"/>
  <c r="P353"/>
  <c r="L357"/>
  <c r="M357"/>
  <c r="N357"/>
  <c r="O357"/>
  <c r="P357"/>
  <c r="L365"/>
  <c r="M365"/>
  <c r="N365"/>
  <c r="O365"/>
  <c r="P365"/>
  <c r="L386"/>
  <c r="M386"/>
  <c r="N386"/>
  <c r="O386"/>
  <c r="P386"/>
  <c r="L391"/>
  <c r="M391"/>
  <c r="N391"/>
  <c r="O391"/>
  <c r="P391"/>
  <c r="L397"/>
  <c r="L396" s="1"/>
  <c r="M397"/>
  <c r="M396" s="1"/>
  <c r="N397"/>
  <c r="N396" s="1"/>
  <c r="O397"/>
  <c r="O396" s="1"/>
  <c r="P397"/>
  <c r="P396" s="1"/>
  <c r="L401"/>
  <c r="L400" s="1"/>
  <c r="M401"/>
  <c r="M400" s="1"/>
  <c r="N401"/>
  <c r="N400" s="1"/>
  <c r="O401"/>
  <c r="O400" s="1"/>
  <c r="P401"/>
  <c r="P400" s="1"/>
  <c r="O322" l="1"/>
  <c r="M322"/>
  <c r="N322"/>
  <c r="P322"/>
  <c r="L322"/>
  <c r="M249"/>
  <c r="N249"/>
  <c r="O249"/>
  <c r="P249"/>
  <c r="L249"/>
  <c r="N380"/>
  <c r="M380"/>
  <c r="L380"/>
  <c r="N12"/>
  <c r="P12"/>
  <c r="L12"/>
  <c r="O12"/>
  <c r="M12"/>
  <c r="P385"/>
  <c r="K11"/>
  <c r="K316"/>
  <c r="P380"/>
  <c r="N385"/>
  <c r="L385"/>
  <c r="O385"/>
  <c r="M385"/>
  <c r="L317"/>
  <c r="N206"/>
  <c r="L206"/>
  <c r="O206"/>
  <c r="P206"/>
  <c r="P395"/>
  <c r="L395"/>
  <c r="M395"/>
  <c r="N395"/>
  <c r="O395"/>
  <c r="O380"/>
  <c r="P317"/>
  <c r="M317"/>
  <c r="N317"/>
  <c r="O317"/>
  <c r="M206"/>
  <c r="L11" l="1"/>
  <c r="K10"/>
  <c r="O11"/>
  <c r="P11"/>
  <c r="L316"/>
  <c r="N11"/>
  <c r="M11"/>
  <c r="N316"/>
  <c r="P316"/>
  <c r="O316"/>
  <c r="M316"/>
  <c r="L10" l="1"/>
  <c r="O10"/>
  <c r="P10"/>
  <c r="N10"/>
  <c r="M10"/>
</calcChain>
</file>

<file path=xl/sharedStrings.xml><?xml version="1.0" encoding="utf-8"?>
<sst xmlns="http://schemas.openxmlformats.org/spreadsheetml/2006/main" count="2362" uniqueCount="1004">
  <si>
    <t>Организация, проведение и участие в районных и краевых спортивных соревнованиях</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</si>
  <si>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</si>
  <si>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11 1 01 10320</t>
  </si>
  <si>
    <t>11 1 01 10330</t>
  </si>
  <si>
    <t xml:space="preserve">раздел 4, ч.4.1,п.12   </t>
  </si>
  <si>
    <t>52 3 00 51200</t>
  </si>
  <si>
    <t>02 1 01 60710</t>
  </si>
  <si>
    <t>02 2 01 62370</t>
  </si>
  <si>
    <t>02 1 01 60820</t>
  </si>
  <si>
    <t>02 2 01 60820</t>
  </si>
  <si>
    <t>11 1 01 10170</t>
  </si>
  <si>
    <t xml:space="preserve">раздел 4, ч.4.1, п.12   </t>
  </si>
  <si>
    <t xml:space="preserve">1) п.2 п.п 2.1        2) п.1  </t>
  </si>
  <si>
    <t>ст.5, ст.8 п.1,ст.21 п.2</t>
  </si>
  <si>
    <t xml:space="preserve">Решение Совета МО от 27.12.2012 № 240 "Положение о контрольно-счетной палате муниципального образования Каневской район"  </t>
  </si>
  <si>
    <t>53 2 00 10020</t>
  </si>
  <si>
    <t>11 1 01 10040</t>
  </si>
  <si>
    <t>52 3 00 10050</t>
  </si>
  <si>
    <t>11 1 01 10350</t>
  </si>
  <si>
    <t>17 1 01 10520</t>
  </si>
  <si>
    <t>04 1 01 10150</t>
  </si>
  <si>
    <t>04 1 01 S2440</t>
  </si>
  <si>
    <t xml:space="preserve">1) п.2 п.п 2.1        2) п.1 </t>
  </si>
  <si>
    <t>05 1 01 10420</t>
  </si>
  <si>
    <t>12 1 01 10110</t>
  </si>
  <si>
    <t>05 3 01 10130</t>
  </si>
  <si>
    <t>1) раздел 4, ч.4.1,п.12         2) п.1</t>
  </si>
  <si>
    <t>1) раздел 4, ч.4.1, п.12         2) п.1</t>
  </si>
  <si>
    <t xml:space="preserve">раздел 4, ч.4.1, п.12       </t>
  </si>
  <si>
    <t xml:space="preserve">1) п.2 п.п 2.1        2) п.1     </t>
  </si>
  <si>
    <r>
      <t>Раздел 6.</t>
    </r>
    <r>
      <rPr>
        <b/>
        <sz val="14"/>
        <rFont val="Arial"/>
        <family val="2"/>
        <charset val="204"/>
      </rPr>
      <t xml:space="preserve"> </t>
    </r>
    <r>
      <rPr>
        <b/>
        <sz val="14"/>
        <rFont val="Times New Roman"/>
        <family val="1"/>
        <charset val="204"/>
      </rPr>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r>
  </si>
  <si>
    <t>6.1. по предоставлению дотаций на выравнивание бюджетной обеспеченности городских, сельских поселений, всего</t>
  </si>
  <si>
    <t>3.01.01.0.019</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</si>
  <si>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</si>
  <si>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3.01.01.0.020</t>
  </si>
  <si>
    <t>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</si>
  <si>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02 1 01 62460</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</si>
  <si>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 сельскохозяйственным потребительским кооперативам</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</si>
  <si>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</si>
  <si>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Правовое основание финансового обеспечения и расходования средств (нормативные правовые акты, договоры, соглашения)</t>
  </si>
  <si>
    <t>Код бюджетной классификации</t>
  </si>
  <si>
    <t>раздел, подраздел, глава, статья, часть, пункт, подпункт, абзац</t>
  </si>
  <si>
    <r>
      <t>Рз</t>
    </r>
    <r>
      <rPr>
        <vertAlign val="superscript"/>
        <sz val="11"/>
        <rFont val="Times New Roman"/>
        <family val="1"/>
        <charset val="204"/>
      </rPr>
      <t>1</t>
    </r>
  </si>
  <si>
    <r>
      <t>Пр</t>
    </r>
    <r>
      <rPr>
        <vertAlign val="superscript"/>
        <sz val="11"/>
        <rFont val="Times New Roman"/>
        <family val="1"/>
        <charset val="204"/>
      </rPr>
      <t>2</t>
    </r>
  </si>
  <si>
    <r>
      <t>КЦСР</t>
    </r>
    <r>
      <rPr>
        <vertAlign val="superscript"/>
        <sz val="11"/>
        <rFont val="Times New Roman"/>
        <family val="1"/>
        <charset val="204"/>
      </rPr>
      <t>3</t>
    </r>
  </si>
  <si>
    <r>
      <t>КВР</t>
    </r>
    <r>
      <rPr>
        <vertAlign val="superscript"/>
        <sz val="11"/>
        <rFont val="Times New Roman"/>
        <family val="1"/>
        <charset val="204"/>
      </rPr>
      <t>4</t>
    </r>
  </si>
  <si>
    <t>план</t>
  </si>
  <si>
    <t>факт</t>
  </si>
  <si>
    <t>Раздел 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</si>
  <si>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Организация питания и обеспечение молочной продукцией учащихся в общеобразовательных организациях</t>
  </si>
  <si>
    <t>10510</t>
  </si>
  <si>
    <t>10210</t>
  </si>
  <si>
    <t>Реконструкция МБОУ СОШ № 2 с увеличением вместимости и выделением блока начального образования на 400 мест.</t>
  </si>
  <si>
    <t>Организация и проведение мероприятий для одаренных детей</t>
  </si>
  <si>
    <t>реквизиты</t>
  </si>
  <si>
    <t>дата вступления в силу, срок действия</t>
  </si>
  <si>
    <t>Решение Совета МО от 30.03.2011г. № 86 "Положение о финансовом управлении администрации МО Каневской район"</t>
  </si>
  <si>
    <t>п.2</t>
  </si>
  <si>
    <t>с 30.03.2011 по 01.01.2999</t>
  </si>
  <si>
    <t>01</t>
  </si>
  <si>
    <t>06</t>
  </si>
  <si>
    <t>54 1 00 00190</t>
  </si>
  <si>
    <t>100</t>
  </si>
  <si>
    <t>200</t>
  </si>
  <si>
    <t>800</t>
  </si>
  <si>
    <t>Код ГРБС</t>
  </si>
  <si>
    <t>Код расходного обязательства</t>
  </si>
  <si>
    <t>Наименование расходного обязательства</t>
  </si>
  <si>
    <t>13</t>
  </si>
  <si>
    <t>54 2 00 10190</t>
  </si>
  <si>
    <t>54 3 00 10200</t>
  </si>
  <si>
    <t>700</t>
  </si>
  <si>
    <t>Мероприятия по организации исполнения бюджета муниципального образования Каневской район в соответствии с действующим законодательством</t>
  </si>
  <si>
    <t>Процентные платежи по муниципальному долгу муниципального образования Каневской район</t>
  </si>
  <si>
    <t>Предоставление бюджетных кредитов другим бюджетам бюджетной системы из бюджетов муниципальных  районов</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</si>
  <si>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</si>
  <si>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Начальник финансового управления администрации муниципального образования Каневской район</t>
  </si>
  <si>
    <t>А. И. Битюков</t>
  </si>
  <si>
    <t>00190</t>
  </si>
  <si>
    <t>10190</t>
  </si>
  <si>
    <t>06540</t>
  </si>
  <si>
    <t>3.02.00.0.001</t>
  </si>
  <si>
    <t>03</t>
  </si>
  <si>
    <t>с 27.12.2012 по 01.01.2999</t>
  </si>
  <si>
    <t xml:space="preserve">Решение Совета МО от 27.12.2012 № 240 "Положение о контрольно-счетной палате муниципального образования Каневской район" </t>
  </si>
  <si>
    <t>55 2 00 00190</t>
  </si>
  <si>
    <t>55 1 00 00190</t>
  </si>
  <si>
    <t>10020</t>
  </si>
  <si>
    <t>Содержание и обслуживание казны муниципального образования Каневской район</t>
  </si>
  <si>
    <t>с 02.09.2015 по 01.01.2999</t>
  </si>
  <si>
    <t>04</t>
  </si>
  <si>
    <t>10160</t>
  </si>
  <si>
    <t>Мероприятия по землеустройству и землепользованию</t>
  </si>
  <si>
    <t>Раздел 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</si>
  <si>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09</t>
  </si>
  <si>
    <t>600</t>
  </si>
  <si>
    <t>02</t>
  </si>
  <si>
    <t>10</t>
  </si>
  <si>
    <t>300</t>
  </si>
  <si>
    <t xml:space="preserve">составление (изменение, дополнение) списков кандидатов в присяжные заседатели федеральных судов общей юрисдикции в Российской Федерации </t>
  </si>
  <si>
    <t>Раздел 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</si>
  <si>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Осуществление расходов на дополнительные меры социальной поддержки и социальной помощи для отдельных категорий граждан</t>
  </si>
  <si>
    <t>S2440</t>
  </si>
  <si>
    <t>52 4 00 10200</t>
  </si>
  <si>
    <t>52 2 00 10010</t>
  </si>
  <si>
    <t>07 1 01 10090</t>
  </si>
  <si>
    <t>10 1 01 10310</t>
  </si>
  <si>
    <t>10 2 01 00190</t>
  </si>
  <si>
    <t>10 1 01 00590</t>
  </si>
  <si>
    <t>08 3 01 00190</t>
  </si>
  <si>
    <t>08 1 01 10280</t>
  </si>
  <si>
    <t>08 1 01 00590</t>
  </si>
  <si>
    <t>08 1 01 10270</t>
  </si>
  <si>
    <t>08 2 01 00590</t>
  </si>
  <si>
    <t>16 2 01 10470</t>
  </si>
  <si>
    <t>16 3 01 10340</t>
  </si>
  <si>
    <t>09 1 01 10460</t>
  </si>
  <si>
    <t>09 2 01 10080</t>
  </si>
  <si>
    <t>13 1 01 10060</t>
  </si>
  <si>
    <t>06 8 01 00590</t>
  </si>
  <si>
    <t>06 6 01 10250</t>
  </si>
  <si>
    <t>06 4 01 00590</t>
  </si>
  <si>
    <t>06 2 01 00590</t>
  </si>
  <si>
    <t>06 2 01 00030</t>
  </si>
  <si>
    <t>06 1 01 00590</t>
  </si>
  <si>
    <t>06 1 01 00030</t>
  </si>
  <si>
    <t>11 1 01 10370</t>
  </si>
  <si>
    <t>11 1 01 10290</t>
  </si>
  <si>
    <t>11 1 01 10030</t>
  </si>
  <si>
    <t>03 1 01 S0590</t>
  </si>
  <si>
    <t>03 1 01 00590</t>
  </si>
  <si>
    <t>03 3 01 10210</t>
  </si>
  <si>
    <t>02 4 01 00590</t>
  </si>
  <si>
    <t>02 4 01 10390</t>
  </si>
  <si>
    <t>02 4 01 10440</t>
  </si>
  <si>
    <t>02 4 01 00190</t>
  </si>
  <si>
    <t>владение, пользование и распоряжение имуществом, находящимся в муниципальной собственности муниципального района</t>
  </si>
  <si>
    <t>3.01.01.0.003</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</si>
  <si>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</si>
  <si>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3.01.01.0.004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</si>
  <si>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</si>
  <si>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3.01.01.0.011</t>
  </si>
  <si>
    <t>3.01.01.0.017</t>
  </si>
  <si>
    <t>06 5 01 00590</t>
  </si>
  <si>
    <t>06 6 01 10120</t>
  </si>
  <si>
    <t>52 3 00 10230</t>
  </si>
  <si>
    <t>53 2 00 10160</t>
  </si>
  <si>
    <t>06 3 01 00030</t>
  </si>
  <si>
    <t>06 3 01 00590</t>
  </si>
  <si>
    <t>06 3 01 10140</t>
  </si>
  <si>
    <t>01 06 05 02 05 0000 540</t>
  </si>
  <si>
    <t>1) п.2 п.п 2.1-2.3        2) п.1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</si>
  <si>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</si>
  <si>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</si>
  <si>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3.01.01.0.001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</si>
  <si>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</si>
  <si>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03 2 01 R0820</t>
  </si>
  <si>
    <t>16 1 01 60910</t>
  </si>
  <si>
    <t>02 2 01 62500</t>
  </si>
  <si>
    <t>Установление границ санитарно-защитной зоны полигона твердых коммунальных отходов</t>
  </si>
  <si>
    <t>Капитальный ремонт и ремонт автомобильных дорог общего пользования местного значения</t>
  </si>
  <si>
    <t>Иные межбюджетные трансферты на осуществление полномочий муниципального образования Каневской район по решению вопросов местного значения  в области архитектуры и градостроительства</t>
  </si>
  <si>
    <t>07</t>
  </si>
  <si>
    <t>05</t>
  </si>
  <si>
    <t>400</t>
  </si>
  <si>
    <t>00590</t>
  </si>
  <si>
    <t>Дополнительная помощь местным бюджетам для решения социально-значимых вопросов</t>
  </si>
  <si>
    <t>10250</t>
  </si>
  <si>
    <t>Расходы на обеспечение деятельности  (оказание  услуг) муниципальных учреждений</t>
  </si>
  <si>
    <t>00030</t>
  </si>
  <si>
    <t>08</t>
  </si>
  <si>
    <t>Комплектование книжных фондов библиотек муниципального образования Каневской район</t>
  </si>
  <si>
    <t>10090</t>
  </si>
  <si>
    <t xml:space="preserve">Обеспечение гармонизации межнациональных отношений, поддержание стабильной общественно-политической обстановки и профилактика этнического экстремизма </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</si>
  <si>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</si>
  <si>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06 5 01 60820</t>
  </si>
  <si>
    <t>53 1 00 00190</t>
  </si>
  <si>
    <t>51 1 00 00190</t>
  </si>
  <si>
    <t>п.2 пп.2.2-2.3</t>
  </si>
  <si>
    <t xml:space="preserve">р.2 п.2.2 пп.2.2.3 </t>
  </si>
  <si>
    <t>62500</t>
  </si>
  <si>
    <t>РЕЕСТР</t>
  </si>
  <si>
    <t>Проведение районного конкурса на звание "Лучший орган территориального общественного самоуправления Каневского района"</t>
  </si>
  <si>
    <t>10040</t>
  </si>
  <si>
    <t xml:space="preserve">Решение Совета  МО "Положение об администрации муниципального образования Каневской район" № 173 от 21.12.2011                                                                 </t>
  </si>
  <si>
    <t>Удовлетворение исковых требований к муниципальному образованию Каневской район</t>
  </si>
  <si>
    <t>10050</t>
  </si>
  <si>
    <t>Оплата  членских взносов в Ассоциацию  "Совет муниципальных образований Краснодарского края"</t>
  </si>
  <si>
    <t>10350</t>
  </si>
  <si>
    <t>Организация и проведение районных мероприятий по празднованию государственных праздников, памятных дат и исторических событий России, Кубани и района, юбилейных дат предприятий, организаций, прославленных земляков и граждан, внесших значительных вклад в развитие Каневского района</t>
  </si>
  <si>
    <t>Проведение районных отраслевых конкурсов на присвоение Почетного звания «Человек года» и «Лучший специалист Каневского района»</t>
  </si>
  <si>
    <t>10150</t>
  </si>
  <si>
    <t>Мероприятия по капитальному ремонту, ремонту автомобильных дорог общего пользования, проходящих вне населенных пунктов</t>
  </si>
  <si>
    <t>10120</t>
  </si>
  <si>
    <t>12</t>
  </si>
  <si>
    <t>10060</t>
  </si>
  <si>
    <t>Мероприятия по поддержке социально ориентированных некоммерческих организаций</t>
  </si>
  <si>
    <t>10080</t>
  </si>
  <si>
    <t xml:space="preserve">с 21.12.2011 по 01.01.2999;    </t>
  </si>
  <si>
    <t>Исследование крупного рогатого скота в личных подсобных хозяйствах на лейкоз</t>
  </si>
  <si>
    <t>10470</t>
  </si>
  <si>
    <t>Организация и проведение совещаний, выставок, ярмарок, смотров-конкурсов и других мероприятий в АПК</t>
  </si>
  <si>
    <t>10460</t>
  </si>
  <si>
    <t>10340</t>
  </si>
  <si>
    <t>14</t>
  </si>
  <si>
    <t>10420</t>
  </si>
  <si>
    <t>Реализация отдельных мероприятий подпрограммы "Профилактика терроризма в муниципальном образовании Каневской район "</t>
  </si>
  <si>
    <t>10110</t>
  </si>
  <si>
    <t>Изучение и популяризация традиционной культуры и истории казачества</t>
  </si>
  <si>
    <t>Мероприятия по укреплению правопорядка, профилактике правонарушений, усилению борьбы с преступностью</t>
  </si>
  <si>
    <t>10130</t>
  </si>
  <si>
    <t>10010</t>
  </si>
  <si>
    <t>11</t>
  </si>
  <si>
    <t>10440</t>
  </si>
  <si>
    <t>10410</t>
  </si>
  <si>
    <t>Содействие проведению военно-патриотических и оздоровительных мероприятий с участием классов и групп казачьей направленности</t>
  </si>
  <si>
    <t>S0590</t>
  </si>
  <si>
    <t>Реализация мероприятий государственной программы Краснодарского края «Дети Кубани»</t>
  </si>
  <si>
    <t>10300</t>
  </si>
  <si>
    <t>10390</t>
  </si>
  <si>
    <t>Меры социальной поддержки, предоставляемые гражданину в период обучения по договору о целевом обучении</t>
  </si>
  <si>
    <t>Реализация отдельных мероприятий муниципальной программы  муниципального образования Каневской район «Развитие образования»</t>
  </si>
  <si>
    <t>Организация отдыха и оздоровления детей</t>
  </si>
  <si>
    <t>10480</t>
  </si>
  <si>
    <t>Осуществление отдельных государственных полномочий по обеспечению льготным питанием учащихся из многодетных семей в муниципальных образовательных организациях</t>
  </si>
  <si>
    <t>Резервный фонд муниципального образования Каневской район</t>
  </si>
  <si>
    <t xml:space="preserve">раздел 4,ч.4.1,п.12   </t>
  </si>
  <si>
    <t xml:space="preserve">с 21.12.2011 по 01.01.2999;   </t>
  </si>
  <si>
    <t>10200</t>
  </si>
  <si>
    <t>Возмещение (субсидирование) затрат юридическим лицам по подготовке чертежей градостроительных планов</t>
  </si>
  <si>
    <t>10230</t>
  </si>
  <si>
    <t>10380</t>
  </si>
  <si>
    <t>Организационное и материально-техническое обеспечение подготовки и проведения муниципальных выборов</t>
  </si>
  <si>
    <t>Организация дополнительного профессионального образования лиц, замещающих выборные муниципальные должности, муниципальных служащих, руководителей и работников муниципальных учреждений Каневского района</t>
  </si>
  <si>
    <t>Повышение правовой культуры и электоральной активности жителей Каневского района</t>
  </si>
  <si>
    <t>3.02.00.0.013</t>
  </si>
  <si>
    <t>10070</t>
  </si>
  <si>
    <t>Информирование населения о деятельности органов местного самоуправления в СМИ</t>
  </si>
  <si>
    <t>Пенсионное обеспечение за выслугу лиц, замещавших муниципальные должности и должности муниципальной службы Краснодарского края и финансовая поддержка отдельных категорий работников Каневского района</t>
  </si>
  <si>
    <t>Предоставление льгот и компенсаций, установленных положением о звании "Почетный гражданин Каневского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</si>
  <si>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</si>
  <si>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</si>
  <si>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</si>
  <si>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</si>
  <si>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R0820</t>
  </si>
  <si>
    <t>Осуществление отдельных государственных полномочий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</si>
  <si>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Осуществление  отдельных государственных полномочий по поддержке сельскохозяйственного производства в Краснодарском крае</t>
  </si>
  <si>
    <t>10520</t>
  </si>
  <si>
    <t>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</si>
  <si>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00020</t>
  </si>
  <si>
    <t>10270</t>
  </si>
  <si>
    <t>Обеспечение условий для участия учащихся в районных, краевых и всероссийских соревнованиях по культивируемым видам спорта</t>
  </si>
  <si>
    <t>10280</t>
  </si>
  <si>
    <t>Развитие спортивных сооружений</t>
  </si>
  <si>
    <t>Реализация расходных обязательств муниципального образования Каневской район по выравниванию бюджетной обеспеченности  поселений</t>
  </si>
  <si>
    <t>р. 4, п 1.1.2</t>
  </si>
  <si>
    <t>10310</t>
  </si>
  <si>
    <t>Отдельные мероприятия по реализации молодежной политики</t>
  </si>
  <si>
    <r>
      <t>Раздел 5.</t>
    </r>
    <r>
      <rPr>
        <b/>
        <sz val="14"/>
        <rFont val="Arial"/>
        <family val="2"/>
        <charset val="204"/>
      </rPr>
      <t xml:space="preserve"> </t>
    </r>
    <r>
      <rPr>
        <b/>
        <sz val="14"/>
        <rFont val="Times New Roman"/>
        <family val="1"/>
        <charset val="204"/>
      </rPr>
      <t xml:space="preserve">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 всего  </t>
    </r>
  </si>
  <si>
    <r>
      <t>Раздел 7.</t>
    </r>
    <r>
      <rPr>
        <b/>
        <sz val="14"/>
        <rFont val="Arial"/>
        <family val="2"/>
        <charset val="204"/>
      </rPr>
      <t xml:space="preserve"> </t>
    </r>
    <r>
      <rPr>
        <b/>
        <sz val="14"/>
        <rFont val="Times New Roman"/>
        <family val="1"/>
        <charset val="204"/>
      </rPr>
      <t>Условно утвержденные расходы на первый и второй годы планового периода в соответствии с решением о местном бюджете, всего</t>
    </r>
  </si>
  <si>
    <t>54 4 00 10400</t>
  </si>
  <si>
    <t>3.06.01.0.000</t>
  </si>
  <si>
    <t>3.06.04.1.000</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</si>
  <si>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</si>
  <si>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6.4.по предоставлению иных межбюджетных трансфертов, всего</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</si>
  <si>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</si>
  <si>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3.01.01.0.021</t>
  </si>
  <si>
    <t>3.01.01.0.022</t>
  </si>
  <si>
    <t>3.01.01.0.025</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</si>
  <si>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</si>
  <si>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</si>
  <si>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3.01.01.0.032</t>
  </si>
  <si>
    <t>создание условий для расширения рынка сельскохозяйственной продукции, сырья и продовольствия</t>
  </si>
  <si>
    <t>3.01.01.0.039</t>
  </si>
  <si>
    <t>3.01.01.0.040</t>
  </si>
  <si>
    <t>содействие развитию малого и среднего предпринимательства</t>
  </si>
  <si>
    <t>3.01.01.0.043</t>
  </si>
  <si>
    <t>3.01.01.0.042</t>
  </si>
  <si>
    <t>обеспечение условий для развития на территории муниципального района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</si>
  <si>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района</t>
  </si>
  <si>
    <t>3.01.01.0.045</t>
  </si>
  <si>
    <t>3.01.01.0.046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</si>
  <si>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</si>
  <si>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3.01.01.0.074</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</si>
  <si>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</si>
  <si>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 </t>
  </si>
  <si>
    <t>3.02.00.0.003</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</si>
  <si>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</si>
  <si>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3.02.00.0.004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</si>
  <si>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</si>
  <si>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3.02.00.0.008</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</si>
  <si>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</si>
  <si>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</si>
  <si>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3.02.00.0.017</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</si>
  <si>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</si>
  <si>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3.02.00.0.019</t>
  </si>
  <si>
    <t xml:space="preserve">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
</t>
  </si>
  <si>
    <t>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</si>
  <si>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3.1. по перечню, предусмотренному Федеральным законом от 6 октября 2003г. № 131-ФЗ «Об общих принципах организации местного самоуправления в Российской Федерации», всего</t>
  </si>
  <si>
    <t xml:space="preserve">4.1.  за счет субвенций, предоставленных  из федерального бюджета </t>
  </si>
  <si>
    <t>3.04.01.0.002</t>
  </si>
  <si>
    <t>3.04.02.0.001</t>
  </si>
  <si>
    <t>3.04.02.0.002</t>
  </si>
  <si>
    <t>3.04.02.0.007</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</si>
  <si>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</si>
  <si>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3.04.02.0.054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</si>
  <si>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</si>
  <si>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3.05.02.0.000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</si>
  <si>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</si>
  <si>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3.05.03.0.000</t>
  </si>
  <si>
    <t>05 4 01 00590</t>
  </si>
  <si>
    <t>50 1 00 00190</t>
  </si>
  <si>
    <t>52 1 00 00190</t>
  </si>
  <si>
    <t>15 2 02 00190</t>
  </si>
  <si>
    <t>52 1 00 00590</t>
  </si>
  <si>
    <t>52 5 00 10380</t>
  </si>
  <si>
    <t>15 1 01 10070</t>
  </si>
  <si>
    <t>40020</t>
  </si>
  <si>
    <t>06 8 01 00190</t>
  </si>
  <si>
    <t>3.02.00.0.002</t>
  </si>
  <si>
    <t>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</si>
  <si>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</si>
  <si>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Раздел 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</si>
  <si>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 п.2 п.п.2.1-2.3        2) п.1</t>
  </si>
  <si>
    <t>03 1 01 10480</t>
  </si>
  <si>
    <t>02 1 01 00590</t>
  </si>
  <si>
    <t>02 1 01 00030</t>
  </si>
  <si>
    <t>02 2 01 00030</t>
  </si>
  <si>
    <t>02 2 01 00590</t>
  </si>
  <si>
    <t>02 2 01 10300</t>
  </si>
  <si>
    <t>02 5 01 10510</t>
  </si>
  <si>
    <t>12 1 01 10410</t>
  </si>
  <si>
    <t>02 3 01 00590</t>
  </si>
  <si>
    <t>02 3 0110440</t>
  </si>
  <si>
    <t>Проведение специальной оценки условий труда в целях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t>
  </si>
  <si>
    <t>Ежемесячные стипендии для одаренных учащихся образовательных учреждений культуры и искусства</t>
  </si>
  <si>
    <t xml:space="preserve">1)п.2 п.п2.1        2)п.1      </t>
  </si>
  <si>
    <t>10400</t>
  </si>
  <si>
    <t>10220</t>
  </si>
  <si>
    <t>10360</t>
  </si>
  <si>
    <t>Совершенствование спортивной инфраструктуры и укрепление материально-технической базы</t>
  </si>
  <si>
    <t>Создание условий, обеспечивающих возможность гражданам систематически заниматься физической культурой и спортом и отдельные мероприятия, направленные на осуществление муниципальной политики в отрасли «Физическая культура и спорт»</t>
  </si>
  <si>
    <t>08 2 01 10220</t>
  </si>
  <si>
    <t>08 1 01 10360</t>
  </si>
  <si>
    <t>02 1 01 60860</t>
  </si>
  <si>
    <t>Организация, проведение и обеспечение участия в смотрах, выставках, конкурсах, концертах, фестивалях, форумах, конференциях, праздниках, семинарах, практикумах культуры</t>
  </si>
  <si>
    <t>06 6 01 10180</t>
  </si>
  <si>
    <t>10260</t>
  </si>
  <si>
    <t>05 6 00 10260</t>
  </si>
  <si>
    <t>1) р.2 п.2.2 пп.2.2.3  2)п.1</t>
  </si>
  <si>
    <t>16 2 01 61650</t>
  </si>
  <si>
    <t>10530</t>
  </si>
  <si>
    <t>3.01.01.0.013</t>
  </si>
  <si>
    <t>участие в предупреждении и ликвидации последствий чрезвычайных ситуаций на территории муниципального района</t>
  </si>
  <si>
    <t>L4970</t>
  </si>
  <si>
    <t>Реализация мероприятий по обеспечению жильем молодых семей</t>
  </si>
  <si>
    <t>10 3 01 L4970</t>
  </si>
  <si>
    <t xml:space="preserve">Решение Совета МО от 29.03.2017г. № 127 "Об утверждении Положения об управлении имущественных отношений администрации муниципального образования Каневской район" </t>
  </si>
  <si>
    <t xml:space="preserve">Решение Совета МО от от 29.03.2017г. № 127 "Об утверждении Положения об управлении имущественных отношений администрации муниципального образования Каневской район" </t>
  </si>
  <si>
    <t xml:space="preserve">Решение Совета МОот 29.03.2017г. № 127 "Об утверждении Положения об управлении имущественных отношений администрации муниципального образования Каневской район" </t>
  </si>
  <si>
    <t>Осуществление капитального ремонта</t>
  </si>
  <si>
    <t>3.01.01.0.044</t>
  </si>
  <si>
    <t>3.03.03.0.001</t>
  </si>
  <si>
    <t>3.01.01.0.031</t>
  </si>
  <si>
    <t>3.01.01.0.005</t>
  </si>
  <si>
    <t>11 1 01 10430</t>
  </si>
  <si>
    <t>10600</t>
  </si>
  <si>
    <t>Дотации на поддержку мер по обеспечению сбалансированности бюджетов поселений</t>
  </si>
  <si>
    <t>54 4 00 10600</t>
  </si>
  <si>
    <t>С0820</t>
  </si>
  <si>
    <t>03 2 01 С0820</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</si>
  <si>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</si>
  <si>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1) с 30.03.2011 по 01.01.2999;                         2) с 01.01.2015 по 31.12.2024</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</si>
  <si>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</si>
  <si>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10590</t>
  </si>
  <si>
    <t>08 2 01 10590</t>
  </si>
  <si>
    <t>S2820</t>
  </si>
  <si>
    <t>08 2 01 S2820</t>
  </si>
  <si>
    <t>Оплата труда инструкторов по спорту в муниципальных образованиях Краснодарского края</t>
  </si>
  <si>
    <t>1) с 30.03.2011 по 01.01.2999; 2) с 01.01.2015 по 31.12.2024</t>
  </si>
  <si>
    <t xml:space="preserve">1)Положение "Положение об Отделе по делам молодежи администрации МО Каневской район" №93 от 30.03.2011;                                                      2)Постановление АМО Об утверждении муниципальной программы муниципального образовании Каневской район «Молодежь Каневского района»  от 13.10.2014 г  №1431
</t>
  </si>
  <si>
    <t>1)  с 30.03.2011 по 01.01.2999                 2) с 01.01.2015 по 31.12.2024</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</si>
  <si>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t>
  </si>
  <si>
    <t>1) Решение Совета МО "Положение об Отделе культуры администрации МО Каневской район" № 89 от 30.03.2011;                                                 2)Постановление АМО Об утверждении муниципальной программы муниципального образовании Каневской район «Профилактика экстремизма и, гармонизация межнациональных отношений и развитие гражданского общества» от 30.12.2015 г  №1490</t>
  </si>
  <si>
    <t>S0640</t>
  </si>
  <si>
    <t>10610</t>
  </si>
  <si>
    <t>06 6 01 10610</t>
  </si>
  <si>
    <t>Укрепление материально-технической базы, техническое оснащение муниципальных учреждений культуры, сверх установленного уровня софинансирования</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</si>
  <si>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t>
  </si>
  <si>
    <t xml:space="preserve">1) с 03.03.2011 по 01.01.2999;             2) с 01.01.2015 по 31.12.2024    </t>
  </si>
  <si>
    <t>Осуществление мероприятий по предупреждению детского дорожно-транспортного травматизма</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</si>
  <si>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t>
  </si>
  <si>
    <t>1) с 21.12.2011 по 01.01.2999;    2) с 01.01.2015 по 31.12.2024</t>
  </si>
  <si>
    <t xml:space="preserve">1) с 14.04.2015 по 01.01.2999;             2)с 01.01.2015 по 31.12.2024        </t>
  </si>
  <si>
    <t>1) с 02.09.2015 по 01.01.2999       2) с 01.01.2015 по 31.12.2024</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</si>
  <si>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t>
  </si>
  <si>
    <t>10580</t>
  </si>
  <si>
    <t>04 1 01 10640</t>
  </si>
  <si>
    <t>10640</t>
  </si>
  <si>
    <t>Проектирование и строительство объекта «Электроустановки на участке автомобильной дороги Каневская- Стародеревянковская в Каневском районе»</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</si>
  <si>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</si>
  <si>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«Казачество Каневского района» от 11.09.2014 № 1118;</t>
  </si>
  <si>
    <t>1) с 14.04.2015 по 01.01.2999;             2)с 01.01.2015 по 31.12.2020         3) с 01.01.2015 по 31.12.2024</t>
  </si>
  <si>
    <t>1) Решение Совета  МО "Положение об Управлении образования МО Каневской район" № 94 от 03.03.2011;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t>
  </si>
  <si>
    <t xml:space="preserve">1) с 14.04.2015 по 01.01.2999;             2)с 01.01.2015 по 31.12.2024         </t>
  </si>
  <si>
    <t xml:space="preserve">1) Решение Совета МО "Положение об Отделе культуры администрации МО Каневской район" № 89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t>
  </si>
  <si>
    <t>1) Решение Совета  МО "Положение об Управлении образования МО Каневской район" № 94 от 03.03.2011;                                                              2)Постановление АМО от 31.10.2014 № 1523 "Об утверждении муниципальной программы Каневского района  "Обеспечение безопасности населения МО Каневской район"</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</si>
  <si>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t>
  </si>
  <si>
    <t>3.01.01.0.024</t>
  </si>
  <si>
    <t>10660</t>
  </si>
  <si>
    <t>56 1 00 00190</t>
  </si>
  <si>
    <t>1) раздел 4, ч.4.1,п.12         2) п.1   3) п.1</t>
  </si>
  <si>
    <t>56 1 00 60870</t>
  </si>
  <si>
    <t>56 1 00 60070</t>
  </si>
  <si>
    <t>56 1 00 62600</t>
  </si>
  <si>
    <t xml:space="preserve">Решение Совета  МО "Положение об управлении строительства администрации муниципального образования Каневской район" № 92 от 30.03.2011                                                                 </t>
  </si>
  <si>
    <t xml:space="preserve">с 30.03.2011 по 01.01.2999;   </t>
  </si>
  <si>
    <t xml:space="preserve">Решение Совета  МО "Положение об управлении строительства администрации муниципального образования Каневской район" № 92 от 30.03.2011            </t>
  </si>
  <si>
    <t>1) п.2      2) п.1</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</si>
  <si>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31.10.2014г. № 1524 "Об утверждении МП МО Каневской район "Развитие топливно-энергетического комплекса"</t>
  </si>
  <si>
    <t>1) с 30.03.2011 по 01.01.2999;     2) с 01.01.2015 по 31.12.2024</t>
  </si>
  <si>
    <t>1) п.2        2) п.1 3) п.1</t>
  </si>
  <si>
    <t>1)с 30.03.2011 по 01.01.2999; 2)с 01.01.2014 по 01.01.2999;     3)с 01.01.2015 по 31.12.2024</t>
  </si>
  <si>
    <t xml:space="preserve">1)Решение Совета  МО "Положение об управлении строительства администрации муниципального образования Каневской район" № 92 от 30.03.2011                     2)Решение Совета  МО " О создании муниципального дорожного фонда муниципального образования Каневской район и утверждении порядка формирования 
и использования бюджетных ассигнований муниципального дорожного фонда муниципального образования Каневской район" от 16.10.2013 №294   3)Постановление администрации МО Каневской район от 31.10.2014 г. № 1526 "Об утверждении МП МО Каневской район "Капитальный ремонт автомобильных дорог местного значения Каневского района" </t>
  </si>
  <si>
    <t xml:space="preserve">1)раздел 4, ч.4.1, п.12  2)п.1 </t>
  </si>
  <si>
    <t xml:space="preserve">Объем бюджетных ассигнований,
необходимый для исполнения расходного обязательства
</t>
  </si>
  <si>
    <t>п.3</t>
  </si>
  <si>
    <t>55 1 00 11010</t>
  </si>
  <si>
    <t>11020</t>
  </si>
  <si>
    <t>Реализация переданных полномочий сельских поселений в части осуществления внутреннего муниципального финансового контроля</t>
  </si>
  <si>
    <t>54 1 00 11020</t>
  </si>
  <si>
    <t>в целом</t>
  </si>
  <si>
    <t>11010</t>
  </si>
  <si>
    <t>1)раздел 4,ч.4.1,п.12          1) п.1</t>
  </si>
  <si>
    <t xml:space="preserve">1)с 30.03.2011 по 01.01.2999;    </t>
  </si>
  <si>
    <t xml:space="preserve">Решение Совета  МО "Положение об управлении строительства администрации муниципального образования Каневской район" №92 от 30.03.2011                                                                 </t>
  </si>
  <si>
    <t>10740</t>
  </si>
  <si>
    <t>10680</t>
  </si>
  <si>
    <t xml:space="preserve">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1524 "Об утверждении МП МО Каневской район "Развитие топливно-энергетического комлнкса" </t>
  </si>
  <si>
    <r>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t>
    </r>
    <r>
      <rPr>
        <sz val="12"/>
        <color indexed="10"/>
        <rFont val="Times New Roman"/>
        <family val="1"/>
        <charset val="204"/>
      </rPr>
      <t xml:space="preserve"> </t>
    </r>
    <r>
      <rPr>
        <sz val="12"/>
        <color indexed="8"/>
        <rFont val="Times New Roman"/>
        <family val="1"/>
        <charset val="204"/>
      </rPr>
      <t>31.10.2014 г. № 1519</t>
    </r>
    <r>
      <rPr>
        <sz val="12"/>
        <color indexed="63"/>
        <rFont val="Times New Roman"/>
        <family val="1"/>
        <charset val="204"/>
      </rPr>
      <t xml:space="preserve"> "Об утверждении МП МО Каневской район "Развитие образования"</t>
    </r>
  </si>
  <si>
    <t>10700</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</si>
  <si>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1529 "Об утверждении МП МО Каневской район "Развитие физической культуры и спорта"</t>
  </si>
  <si>
    <t>S2880</t>
  </si>
  <si>
    <t xml:space="preserve">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1523 "Об утверждении МП МО Каневской район "Обеспечение безопасности населения" </t>
  </si>
  <si>
    <t>10750</t>
  </si>
  <si>
    <t>40010</t>
  </si>
  <si>
    <t xml:space="preserve">Решение Совета МО "Регламент Совета муниципального образования Каневской район" № 180 от 30.08.2017;                                                                                                                                              </t>
  </si>
  <si>
    <t>гл.9ст.50-53, гл10 ст 58-61</t>
  </si>
  <si>
    <t>с 30.08.2017 по 01.01.2999</t>
  </si>
  <si>
    <t xml:space="preserve">1)Решение Совета  МО "Положение об администрации муниципального образования Каневской район" № 173 от 21.12.2011                                                                 2)Решение Совета  МО "Об утверждении положения о порядке использования бюджетных ассигнований резервного фонда администрации муниципального 
образования Каневской район" № 787 от 17.06.2008                                             </t>
  </si>
  <si>
    <t>10720</t>
  </si>
  <si>
    <t>10730</t>
  </si>
  <si>
    <t xml:space="preserve">Решение Совета  МО "Положение об управлении строительства администрации муниципального образования Каневской район" № 92 от 30.03.2011                                                                  </t>
  </si>
  <si>
    <t>10690</t>
  </si>
  <si>
    <t xml:space="preserve">1)Решение Совета  МО "Положение об администрации муниципального образования Каневской район" № 173 от 21.12.2011                                                                 </t>
  </si>
  <si>
    <t xml:space="preserve">1) раздел 4, ч.4.1,п.12         </t>
  </si>
  <si>
    <t xml:space="preserve">1) с 21.12.2011 по 01.01.2999;    </t>
  </si>
  <si>
    <t>3.04.01.0.030</t>
  </si>
  <si>
    <t>осуществление полномочий по проведению Всероссийской переписи населения 2020 года</t>
  </si>
  <si>
    <t>52 3 00 54690</t>
  </si>
  <si>
    <t>40030</t>
  </si>
  <si>
    <t>1) п.2        2) п.1 3) п.1 4)п.1</t>
  </si>
  <si>
    <t>1)раздел 4,ч.4.1,п.12          2) п.1; 3)п.1</t>
  </si>
  <si>
    <t xml:space="preserve">1)Решение Совета  МО "Положение об управлении строительства администрации муниципального образования Каневской район" № 92 от 30.03.2011                           2)  Соглашения с администрацией Стародеревянковского сельского поселения № 10 от 31.03.2020, Соглашения с администрацией Новоминского сельского поселения № 11 от 31.03.2020, Соглашения с администрацией Кубанскостепного сельского поселения № 12 от 31.03.2020, Соглашения с администрацией Красногвардейского сельского поселения № 13 от 31.03.2020, Соглашения с администрацией Каневского сельского поселения № 14 от 31.03.2020,   Соглашения с администрацией Челбасского сельского поселения № 15 от 31.03.2020, Соглашения с администрацией Новодеревянковского сельского поселения № 16 от 31.03.2020, Соглашения с администрацией Привольненского сельского поселения № 17 от 25.05.2020, Соглашения с администрацией Привольненского сельского поселения № 17 от 25.05.2020, Соглашения с администрацией Придорожного сельского поселения № 18 от 25.05.2020                                      </t>
  </si>
  <si>
    <t>Иные межбюджетные трансферты на осуществление полномочий муниципального образования Каневской район по решению вопросов местного значения  в части создания и содержания мест (площадок) накопления твердых коммунальных отходов на территории муниципального образования Каневской район</t>
  </si>
  <si>
    <t>Иные межбюджетные трансферты на поддержку местных инициатив по итогам краевого конкурса</t>
  </si>
  <si>
    <t>Осуществление отдельных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</si>
  <si>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Реализация переданных полномочий сельских поселений в части осуществления внешнего муниципального финансового контроля</t>
  </si>
  <si>
    <t>Строительство центра единоборств, расположенного по адресу : ст.Каневская, ул.Чипигинская, 146А</t>
  </si>
  <si>
    <t>Строительство центров единоборств</t>
  </si>
  <si>
    <t>10 1 01 10740</t>
  </si>
  <si>
    <t>S0340</t>
  </si>
  <si>
    <t>10790</t>
  </si>
  <si>
    <t>08 2 01 10790</t>
  </si>
  <si>
    <t>08 1 01 10790</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</si>
  <si>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</si>
  <si>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</si>
  <si>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10800</t>
  </si>
  <si>
    <t>08 2 01 10800</t>
  </si>
  <si>
    <t>1) п.2 п.п 2.1-2.3        2) п.1 3)в целом</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</si>
  <si>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</si>
  <si>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08 2 01 S0340</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</si>
  <si>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3)Соглашение о предоставлении субсидии из краевого бюджета бюджету муниципального образования Каневской район на софинансирование расходных обязательств муниципальных образований, связанных с капитальным ремонтом муниципальных спортивных объектов в целях обеспечения условий для занятий физической культурой и массового спортом в муниципальном образовании № 22-20/КР от 19.08.2020</t>
  </si>
  <si>
    <t xml:space="preserve">1) с 30.03.2011 по 01.01.2999;                         2) с 01.01.2015 по 31.12.2024   3) с 19.08.2020 по 31.12.2020 </t>
  </si>
  <si>
    <t>62980</t>
  </si>
  <si>
    <t>06 6 01 S0640</t>
  </si>
  <si>
    <t>02 1 01  62980</t>
  </si>
  <si>
    <t>02 1 01 10790</t>
  </si>
  <si>
    <t>02 2 01 10790</t>
  </si>
  <si>
    <t>02 2 01 62980</t>
  </si>
  <si>
    <t>L3040</t>
  </si>
  <si>
    <t>02 2 01 L3040</t>
  </si>
  <si>
    <t>02 4 01 10740</t>
  </si>
  <si>
    <t>02 2 01 62460</t>
  </si>
  <si>
    <t>02 4 01 60860</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</si>
  <si>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</si>
  <si>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11 1 01 10730</t>
  </si>
  <si>
    <t>15 2 02 10690</t>
  </si>
  <si>
    <t>52 1 00 10740</t>
  </si>
  <si>
    <t>05 7 01 10750</t>
  </si>
  <si>
    <t>56 1 00 10740</t>
  </si>
  <si>
    <t>56 3 00 10680</t>
  </si>
  <si>
    <t>56 3 00 10700</t>
  </si>
  <si>
    <t>17 2 02 10580</t>
  </si>
  <si>
    <t>05 7 01 10660</t>
  </si>
  <si>
    <t>08 2 01 S2880</t>
  </si>
  <si>
    <t>03 1 01 63110</t>
  </si>
  <si>
    <t>Создание условий для обеспечения стабильной деятельности администрации и её структурных подразделений</t>
  </si>
  <si>
    <t xml:space="preserve">Мероприятия по изъятию земельного участка и объектов недвижимого имущества для муниципальных нужд в целях переселения граждан из аварийного многоквартирного дома </t>
  </si>
  <si>
    <t>Мероприятия по программному обеспечению подпрограммы «Информационный район»</t>
  </si>
  <si>
    <t>Укрепление материально- технической базы муниципального архива муниципального образования Каневской район</t>
  </si>
  <si>
    <t>Проведение комплекса мероприятий по ремонту объектов теплоснабжения</t>
  </si>
  <si>
    <t>Осуществление мероприятий по разработке проектно-сметной документации в целях выполнения капитального ремонта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</si>
  <si>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</si>
  <si>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Финансовое обеспечение мероприятий по организации архитектурно- градостроительной деятельности </t>
  </si>
  <si>
    <t>Проведение контент анализа, систематизация массивов информации в муниципальном образовании, информационно-аналитическое обеспечение, подготовка прогнозов и рекомендаций с использованием информационно-коммуникационных технологий, с целью отслеживания динамики и возможных путей развития социально-политических явлений в районе</t>
  </si>
  <si>
    <t>Приобретение предметов государственной символики Российской Федерации, Краснодарского края и Каневского района</t>
  </si>
  <si>
    <t>Проведение медицинских осмотров по углубленной программе медицинского обследования лиц, занимающихся физической культурой и спортом</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</si>
  <si>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</si>
  <si>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1) с 03.03.2011 по 01.01.2999;             2) с 01.01.2015 по 31.12.2024  3) с 21.02.2020 по 31.12.2020   </t>
  </si>
  <si>
    <t>1) п.2 п.п.2.1-2.3        2) п.1  3) п.1</t>
  </si>
  <si>
    <t>1) с 30.03.2011 по 01.01.2999; 2) с 01.01.2015 по 31.12.2024   3) с 06.11.2013 по 31.12.2999</t>
  </si>
  <si>
    <t>11 1 01 10720</t>
  </si>
  <si>
    <t xml:space="preserve">1) п.2 п.п. 2.1        2) п.1 3) п.1  </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</si>
  <si>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</si>
  <si>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Предоставление мер социальной поддержки в виде компенсации расходов на оплату жилых помещений, отопления и освещения работникам муниципальных учреждений, проживающим и работающим в муниципальном образовании Каневской район</t>
  </si>
  <si>
    <t>Расходы на обеспечение функций органов местного самоуправления и муниципальных органов</t>
  </si>
  <si>
    <t>Отдельные мероприятия по созданию инвестиционно привлекательного образа муниципального образования Каневской район</t>
  </si>
  <si>
    <t>Отдельные мероприятия, направленные на осуществление муниципальной политики и укрепление материально-технической базы и технического оснащения в отрасли  культуры, искусства и кинематографии</t>
  </si>
  <si>
    <t>Мероприятия, направленные на защиту населения от последствий, возникающих при авариях гидротехнических сооружений</t>
  </si>
  <si>
    <t>10430</t>
  </si>
  <si>
    <t>Отдельные мероприятия подпрограммы «Муниципальная поддержка  субъектов малого и среднего предпринимательства в муниципальном образовании Каневской район на 2019-2024 годы</t>
  </si>
  <si>
    <t>Работы по строительству объекта «Газопровод среднего давления к х. Трудовая Армения Каневского района Краснодарского края»</t>
  </si>
  <si>
    <t>10540</t>
  </si>
  <si>
    <t xml:space="preserve">Разработка проектной документации на строительство объекта капитального строительства «Блок начального образования на 400 мест на территории МБОУ СОШ № 4 </t>
  </si>
  <si>
    <t>Корректировка проекта «Округ горно-санитарной охраны курорта Привольная в Краснодарском крае»</t>
  </si>
  <si>
    <t>Проведение Всероссийской переписи населения 2020 года.</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</si>
  <si>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</si>
  <si>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</si>
  <si>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</si>
  <si>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</si>
  <si>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</si>
  <si>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</si>
  <si>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 сирот и детей, оставшихся без попечения родителей, лиц из числа детей- сирот и детей, оставшихся без попечения родителей, лиц, относившихся к категории детей- сирот и детей, оставшихся без попечения родителей, подлежащих обеспечению жилыми помещениями</t>
  </si>
  <si>
    <t>Осуществление государственных полномочий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</si>
  <si>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</si>
  <si>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Осуществление отдельных государственных полномочий по предоставлению жилых помещений детям- сиротам и детям, оставшимся без попечения родителей, лицам из их числа по договорам найма специализированных жилых помещений</t>
  </si>
  <si>
    <t>3.01.02.0.048</t>
  </si>
  <si>
    <t>4.2. за счет субвенций, предоставленных  из бюджета субъекта Росийской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</si>
  <si>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</si>
  <si>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</si>
  <si>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</si>
  <si>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</si>
  <si>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</si>
  <si>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создание условий для развития сельскохозяйственного производства в поселениях в сфере животноводства без учета рыболовства и рыбоводства</t>
  </si>
  <si>
    <t>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</si>
  <si>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межпоселенческого характера по работе с детьми и молодежью</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</si>
  <si>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</si>
  <si>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</si>
  <si>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 xml:space="preserve">1) Решение Совета  МО "Положение об управлении строительства администрации муниципального образования Каневской район" №92 от 30.03.2011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t>
  </si>
  <si>
    <t>1)раздел 4,ч.4.1,п.12     2) п.1</t>
  </si>
  <si>
    <t xml:space="preserve">1)с 30.03.2011 по 01.01.2999;         2) с 01.01.2014 по 01.01.2024;      </t>
  </si>
  <si>
    <t>1)с 21.12.2011 по 01.01.2999;         2) с 01.01.2015 по 31.12.2024</t>
  </si>
  <si>
    <t>1)с 21.12.2011 по 01.01.2999;    2) с 01.01.2015 по 31.12.2024</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</si>
  <si>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1524 "Об утверждении МП МО Каневской район "Развитие топливно-энергетического комплекса"                                    3)Постановление администрации МО Каневской район от 28.06.2019 г. № 1164 "Об утверждении Порядка предоставления субсидий муниципальным унитарным предприятиям МО Каневской район из бюджета МО Каневской район"</t>
  </si>
  <si>
    <t>1)раздел 4,ч.4.1,п.12          2) п.1  3)п.1</t>
  </si>
  <si>
    <t>1)с 30.03.2011 по 01.01.2999;    2) с 01.01.2015 по 31.12.2024  3) с 26.06.2019 по 01.01.2999</t>
  </si>
  <si>
    <t>02 5 01 10540</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</si>
  <si>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</si>
  <si>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1529 "Об утверждении МП МО Каневской район "Развитие физической культуры и спорта"      3) Соглашение о предоставлении субсидии из краевого бюджета бюджету МОКаневской район  № С-15 от 29.09.2020</t>
  </si>
  <si>
    <t>п.1</t>
  </si>
  <si>
    <t xml:space="preserve">1)Решение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30.09.2014 г. № 1398 "Об утверждении МП МО Каневской район "Информационное общество Каневского района"                                                                 </t>
  </si>
  <si>
    <t xml:space="preserve">1)с 21.12.2011 по 01.01.2999;      2) с 01.01.2015 по 31.12.2024  </t>
  </si>
  <si>
    <t xml:space="preserve">1)раздел 4,ч.4.1,п.12  2) п.1   </t>
  </si>
  <si>
    <t xml:space="preserve">1) с 03.03.2011 по 01.01.2999;             2) с 01.01.2015 по 31.12.2024  3) с 01.01.2020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</si>
  <si>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соглашение о предоставлении субвенции в 2020,2021 и 2022 годах из краевого бюджета бюджету муниципального образования Каневской район в целях финансового обеспечения расходных обязательств, возникающих при выполнении отдельных государственных полномочий Краснодарского  края, переданных для осуществления органам местного самоуправления в соответствии с Законом Краснодарского края от 15 декабря 2004 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от 23.01.2020 №19/1</t>
  </si>
  <si>
    <t>1) п.2 п.п. 2.1        2) п.2 3)в целом</t>
  </si>
  <si>
    <t xml:space="preserve">1) с 14.04.2015 по 01.01.2999;             2)с 01.01.2015 по 31.12.2024  3) с 10.01.2020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</si>
  <si>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 соглашение о предоставлении в 2020,2021,2022 годах из краевого бюджета бюджету муниципального образования Каневской район субвенции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переданых на воспитание в приемную семью или на патронатное воспитание, к месту лечения и обратно  от 10.01.2020 №393</t>
  </si>
  <si>
    <t>06 8 01 10740</t>
  </si>
  <si>
    <t>02 2 01 00020</t>
  </si>
  <si>
    <t>11 1 01 10530</t>
  </si>
  <si>
    <t>52 3 00 40030</t>
  </si>
  <si>
    <t>05 7 01 40010</t>
  </si>
  <si>
    <t>10450</t>
  </si>
  <si>
    <t>1)Решение Совета  МО "Положение об управлении строительства администрации муниципального образования Каневской район" № 92 от 30.03.2011                                                                 2)Постановление АМО Об утверждении муниципальной программы муниципального образовании Каневской район «Молодежь Каневского района»  от 13.10.2014 г  №1431</t>
  </si>
  <si>
    <t xml:space="preserve">1)раздел 4,ч.4.1,п.12          2) п.1; </t>
  </si>
  <si>
    <t xml:space="preserve">1)с 30.03.2011 по 01.01.2999;         2) с 01.01.2015 по 31.12.2024;      </t>
  </si>
  <si>
    <t>10 1 01 10450</t>
  </si>
  <si>
    <t>52 3 00 40020</t>
  </si>
  <si>
    <t>02 3 01 60820</t>
  </si>
  <si>
    <t>53 1 00 10740</t>
  </si>
  <si>
    <t>02 2 01 60860</t>
  </si>
  <si>
    <t>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</si>
  <si>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03 2 01 10850</t>
  </si>
  <si>
    <t>10830</t>
  </si>
  <si>
    <t>Организация мероприятий  по созданию,обеспечению функционирования и развитию систем обзорного видеонаблюдения (включая системы видеонаблюдения социально-значимых объектов, объектов транспорта, иных объектов с массовым пребыванием граждан), их дальнейшее сопряжение с АПК "Безопасный город"</t>
  </si>
  <si>
    <t>05 5 01 10830</t>
  </si>
  <si>
    <t>1) Решение Совета  МО "Положение об управлении строительства администрации муниципального образования Каневской район" № 92 от 30.03.2011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t>
  </si>
  <si>
    <t>Мероприятия по созданию скейт-площадки «Молодежная»</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</si>
  <si>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</si>
  <si>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организациях)в Краснодарском крае</t>
  </si>
  <si>
    <t>410</t>
  </si>
  <si>
    <t>304030001</t>
  </si>
  <si>
    <t>4.3. За счет собственных доходов и источников финансирования дефицита бюджета муниципального района, всего</t>
  </si>
  <si>
    <t>16 2 01 10840</t>
  </si>
  <si>
    <t>Организация отлова и содержания животных без владельцев на территории муниципального образования Каневской район</t>
  </si>
  <si>
    <t>02 1 01 00020</t>
  </si>
  <si>
    <t>S2470</t>
  </si>
  <si>
    <t>05 2 R3 S2470</t>
  </si>
  <si>
    <t>S3380</t>
  </si>
  <si>
    <t>02 2 01 S3380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</si>
  <si>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переоснащение пищевых блоков муниципальных общеобразовательных организаций)</t>
  </si>
  <si>
    <t>02 2 R3 S3240</t>
  </si>
  <si>
    <t>S3240</t>
  </si>
  <si>
    <t>1) Решение Совета  МО "Положение об Управлении образования МО Каневской район" № 94 от 03.03.2011;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3)Соглашение о предоставлении субсидии бюджету МО Каневской район  № 201-825-2021-03620000-112 от 12.03.2021; № 201-825-2021-03620000-111 от 26.02.2021</t>
  </si>
  <si>
    <t>1) Решение Совета  МО "Положение об Управлении образования МО Каневской район" № 94 от 03.03.2011;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Соглашение о предоставлении субсидий № 19/8 от 21.02.2020 № 201-825-2021-03620000-079 от 19.02.2021</t>
  </si>
  <si>
    <t>L5190</t>
  </si>
  <si>
    <t>Государственная поддержка отрасли культуры</t>
  </si>
  <si>
    <t>Ремонт и укрепление материально - технической базы, техническое оснащение муниципальных учреждений культуры и (или) детских музыкальных школ, школ, школ искусств, домов детского творчества</t>
  </si>
  <si>
    <t>10180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</si>
  <si>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</si>
  <si>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</si>
  <si>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06 6 01 L4670</t>
  </si>
  <si>
    <t>08 3 01 10740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</si>
  <si>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(приобретение автобусов и микроавтобусов для обеспечения подвоза учащихся)</t>
  </si>
  <si>
    <t>06 5 01 107900</t>
  </si>
  <si>
    <t>02 4 01 62460</t>
  </si>
  <si>
    <t>3.04.03.0.002</t>
  </si>
  <si>
    <t>10820</t>
  </si>
  <si>
    <t>08 2 01 10820</t>
  </si>
  <si>
    <t>отчетный финансовый год (2021)</t>
  </si>
  <si>
    <t>очередной финансовый год (2023)</t>
  </si>
  <si>
    <t>первый год планового периода (2024)</t>
  </si>
  <si>
    <t>второй год планового периода (2025)</t>
  </si>
  <si>
    <t>Соглашение о передаче администрацией Каневского СП администрации МО Каневской район полномочий по осуществлению внутреннего муниципального финансового контроля на 2022 год от 25.12.2021г. № 48</t>
  </si>
  <si>
    <t>с 01.01.2022 по 31.12.2022</t>
  </si>
  <si>
    <t>Соглашение о передаче администрацией Красногвардейского СП администрации МО Каневской район полномочий по осуществлению внутреннего муниципального финансового контроля  на 2022 год от 25.12.2021г. № 41</t>
  </si>
  <si>
    <t>Соглашение о передаче администрацией Кубанскостепного СП администрации МО Каневской район полномочий по осуществлению внутреннего муниципального финансового контроля  на 2022 год от 25.12.2021г. № 42</t>
  </si>
  <si>
    <t>Соглашение о передаче администрациейНоводеревянковского СП администрации МО Каневской район полномочий по осуществлению внутреннего муниципального финансового контроля  на 2022 год от 25.12.2021г. № 40</t>
  </si>
  <si>
    <t>Соглашение о передаче администрацией Новоминского СП  администрации МО Каневской район полномочий по осуществлению внутреннего муниципального финансового контроля  на 2022 год от 25.12.2021г. № 45</t>
  </si>
  <si>
    <t>Соглашение о передаче администрацией Привольненского СП администрации МО Каневской район полномочий по осуществлению внутреннего муниципального финансового контроля  на 2022 год от 25.12.2021г. № 43</t>
  </si>
  <si>
    <t>Соглашение о передаче администрацией Придорожного СП администрации МО Каневской район полномочий по осуществлению внутреннего муниципального финансового контроля  на 2022 год от 25.12.2021г. № 47</t>
  </si>
  <si>
    <t>Соглашение о передаче администрацией Стародеревянковского СП администрации МО Каневской район полномочий по осуществлению внутреннего муниципального финансового контроля на 2022 год от 25.12.2021г. № 46</t>
  </si>
  <si>
    <t>Соглашение о передаче администрацией Челбасского СП администрации МО Каневской район полномочий по осуществлению внутреннего муниципального финансового контроля на 2022 год от 25.12.2021г. № 44</t>
  </si>
  <si>
    <t>Решение Совета Челбасского сельского поселения Каневского района от 30 декабря 2021 года № 24</t>
  </si>
  <si>
    <t>с 30.12.2021 по 31.12.2022</t>
  </si>
  <si>
    <t>Решение Совета Новоминского сельского поселения Каневского района от 30 декабря 2021 года № 21</t>
  </si>
  <si>
    <t>Решение Совета Кубанскостепного сельского поселения Каневского района от 30 декабря 2021 года № 19</t>
  </si>
  <si>
    <t>Решение Совета Каневского сельского поселения Каневского района от 30 декабря 2021 года № 17</t>
  </si>
  <si>
    <t>Решение Совета Красногвардейского сельского поселения Каневского района от 30 декабря 2021 года № 18</t>
  </si>
  <si>
    <t>Решение Совета Придорожного сельского поселения Каневского района от 30 декабря 2021 года № 23</t>
  </si>
  <si>
    <t>решения Совета Привольненского сельского поселения Каневского района от 30 декабря 2021 года № 22</t>
  </si>
  <si>
    <t>Решение Совета Стародеревянковского сельского поселения Каневского района от 30 декабря 2021 года № 25</t>
  </si>
  <si>
    <t>Решение Совета Новодеревянковского сельского поселения Каневского района от 30 декабря 2021 года № 20</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</si>
  <si>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оот 30.10.2014 № 1649 "Об утверждении МП МО Каневской район "Дети Каневского района" на 2015-2024 годы </t>
  </si>
  <si>
    <t>1)раздел 4,ч.4.1,п.12          2) п.1</t>
  </si>
  <si>
    <t>Мероприятия, направленные на профилактику безнадзорности и недопущение совершения правонарушений несовершеннолетними</t>
  </si>
  <si>
    <t>03 4 01 69170</t>
  </si>
  <si>
    <t>03 4 01 69180</t>
  </si>
  <si>
    <t>03 1 00 69200</t>
  </si>
  <si>
    <t>03 4 01 69190</t>
  </si>
  <si>
    <t>40040</t>
  </si>
  <si>
    <t>Иные межбюджетные трансферты на приобретение, установку и (или) строительство комплексных спортивно-игровых площадок и (или) комплексных детских игровых площадок сельских поселений муниципального образования Каневской район</t>
  </si>
  <si>
    <t>52 3 00 40040</t>
  </si>
  <si>
    <t>52 3 00 10940</t>
  </si>
  <si>
    <t>10940</t>
  </si>
  <si>
    <t>Поддержка местных инициатив граждан</t>
  </si>
  <si>
    <t>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</si>
  <si>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303040001</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</si>
  <si>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</si>
  <si>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Мероприятия направленные на выполнение  Указа  Президента   Российской  Федерации  от  21 сентября 2022 года № 647 «Об объявлении частичной мобилизации в Российской Федерации»</t>
  </si>
  <si>
    <t>52 3 00 10900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</si>
  <si>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сверх установленного уровня софинансирования</t>
  </si>
  <si>
    <t>Дополнительная помощь местным бюджетам для решения социально-значимых вопросов местного значения</t>
  </si>
  <si>
    <t>08 2 01 62980</t>
  </si>
  <si>
    <t>S3570</t>
  </si>
  <si>
    <t>08 2 01 S3570</t>
  </si>
  <si>
    <t>08 1 01 62980</t>
  </si>
  <si>
    <t>10670</t>
  </si>
  <si>
    <t>53 2 00 10670</t>
  </si>
  <si>
    <t>03 5 01 10860</t>
  </si>
  <si>
    <t>Организация мероприятий  по созданию, обеспечению функционирования и развитию систем обзорного видеонаблюдения (включая системы видеонаблюдения социально-значимых объектов, объектов транспорта, иных объектов с массовым пребыванием граждан), их дальнейшее сопряжение с АПК "Безопасный город"</t>
  </si>
  <si>
    <t>3.01.01.0.012</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</si>
  <si>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</si>
  <si>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06 5 A1 L5190</t>
  </si>
  <si>
    <t>06 3 01 L5190</t>
  </si>
  <si>
    <t xml:space="preserve">Государственная поддержка отрасли культуры </t>
  </si>
  <si>
    <t>06 4 01 S3320</t>
  </si>
  <si>
    <t>S3320</t>
  </si>
  <si>
    <t>Обеспечение жителей услугами организаций культуры путем оснащения кинотеатров необходимым оборудованием для осуществления кинопоказов с подготовленным субтитрированием и (или) тифлокомментированием</t>
  </si>
  <si>
    <t>17 2 02 10870</t>
  </si>
  <si>
    <t>10870</t>
  </si>
  <si>
    <t>Мероприятия по подготовке технических планов, а также технического заключения на тепловые сети и иные сооружения</t>
  </si>
  <si>
    <t>10880</t>
  </si>
  <si>
    <t xml:space="preserve">Решение Совета  МО "Положение об управлении строительства администрации муниципального образования Каневской район" №92 от 30.03.2011 </t>
  </si>
  <si>
    <t>раздел 4,ч.4.1,п.12</t>
  </si>
  <si>
    <t xml:space="preserve">с 30.03.2011 по 01.01.2999;     </t>
  </si>
  <si>
    <t>56 3 00 10880</t>
  </si>
  <si>
    <t>Обеспечение проектируемого здания фельдшерско-акушерского пункта точками подключения к инженерным сетям</t>
  </si>
  <si>
    <t>05 5 01 S0250</t>
  </si>
  <si>
    <t>S0250</t>
  </si>
  <si>
    <t>Участие в предупреждении чрезвычайных ситуаций в части развития систем видеонаблюдения муниципальных образований (приобретение камер обзорного видеонаблюдения)</t>
  </si>
  <si>
    <t>56 2 01 S2560</t>
  </si>
  <si>
    <t>56 2 01 S2570</t>
  </si>
  <si>
    <t>S2560</t>
  </si>
  <si>
    <t>S2570</t>
  </si>
  <si>
    <t>Подготовка изменений в генеральные планы муниципальных образований Краснодарского края</t>
  </si>
  <si>
    <t>Подготовка изменений в правила землепользования и застройки муниципальных образований Краснодарского края</t>
  </si>
  <si>
    <t>05 8 1 01 10560</t>
  </si>
  <si>
    <t>10560</t>
  </si>
  <si>
    <t>3.01.01.0.035</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</si>
  <si>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</si>
  <si>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Оборудование системами оповещения населенных пунктов Каневского района, закупка оборудования, материалов, проведение монтажных и пуско-наладочных работ.</t>
  </si>
  <si>
    <t>56 1 00 00590</t>
  </si>
  <si>
    <t>3.04.02.0.123</t>
  </si>
  <si>
    <t>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</si>
  <si>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56 3 00 60960</t>
  </si>
  <si>
    <t>56 3 N9 53651</t>
  </si>
  <si>
    <t>Профилактика терроризма</t>
  </si>
  <si>
    <t>05 1 01 S0460</t>
  </si>
  <si>
    <t>S0460</t>
  </si>
  <si>
    <t>02 1 01 10650</t>
  </si>
  <si>
    <t xml:space="preserve">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t>
  </si>
  <si>
    <t xml:space="preserve">1) с 03.03.2011 по 01.01.2999;             2) с 01.01.2015 по 31.12.2024  </t>
  </si>
  <si>
    <t>10650</t>
  </si>
  <si>
    <t>Расходы на предотвращение распространения новой коронавирусной инфекции (COVID-2019) в Каневском районе</t>
  </si>
  <si>
    <t>02 2 01 10650</t>
  </si>
  <si>
    <t>L7500</t>
  </si>
  <si>
    <t>Реализация мероприятий по модернизации школьных систем образования</t>
  </si>
  <si>
    <t>02201L7500</t>
  </si>
  <si>
    <t>S1100</t>
  </si>
  <si>
    <t>Строительство многофункциональных спортивно-игровых площадок</t>
  </si>
  <si>
    <t>02 2 01 S1100</t>
  </si>
  <si>
    <t>S3410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</si>
  <si>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</si>
  <si>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02201S3410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</si>
  <si>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</si>
  <si>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</si>
  <si>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02201S3550</t>
  </si>
  <si>
    <t>022ЕВ57860</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</si>
  <si>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</si>
  <si>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</si>
  <si>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L0970</t>
  </si>
  <si>
    <t>Капитальный ремонт в общеобразовательных организациях спортивных залов</t>
  </si>
  <si>
    <t>02201S0100</t>
  </si>
  <si>
    <t>02 4 01 10650</t>
  </si>
  <si>
    <t>03 2 01 69130</t>
  </si>
  <si>
    <t>03 2 01 69100</t>
  </si>
  <si>
    <t>03 2 01 69110</t>
  </si>
  <si>
    <t>03 2 01 69140</t>
  </si>
  <si>
    <t>03 2 01 69120</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</si>
  <si>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</si>
  <si>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02 2 01 53032</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</si>
  <si>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</si>
  <si>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1) с 14.04.2015 по 01.01.2999;             2)с 01.01.2015 по 31.12.2024</t>
  </si>
  <si>
    <t>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t>
  </si>
  <si>
    <t xml:space="preserve">1) Решение Совета  МО "Положение об Управлении образования МО Каневской район" № 94 от 03.03.2011; 2)Постановление АМО Об утверждении муниципальной программы "Дети Каневского района" от 30.10.2014 № 1649
</t>
  </si>
  <si>
    <t>1)п.2 п.п2.1        2)п.2</t>
  </si>
  <si>
    <t>0320169160</t>
  </si>
  <si>
    <t>02 2 01 63540</t>
  </si>
  <si>
    <t>1)с 21.12.2011 по 01.01.2999;         2)с 17.06.2008 по 01.01.29999</t>
  </si>
  <si>
    <t>1) Решение Совета МО 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</si>
  <si>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1) р.2 п.2.2 пп.2.2.3  2)п.1  3) п.1</t>
  </si>
  <si>
    <t xml:space="preserve">1) с 02.09.2015 по 01.01.2999       2) с 01.01.2015 по 31.12.2024                  3) с 01.01.2025 по 31.12.2030 </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</si>
  <si>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 Постановление администрации МО Каневской район от 28.09.2022 г. № 1605 "Об утверждении МП МО Каневской район «Муниципальная политика и развитие гражданского общества» на 2025-2030 годы </t>
  </si>
  <si>
    <t>1) раздел 4, ч.4.1, п.12         2) п.1 3) п.1</t>
  </si>
  <si>
    <t>1) с 21.12.2011 по 01.01.2999;    2) с 01.01.2015 по 31.12.2024            3) с 01.01.2025 по 31.12.2030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</si>
  <si>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</si>
  <si>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3.02.00.0.023</t>
  </si>
  <si>
    <t>предоставление доплаты за выслугу лет к трудовой пенсии муниципальным служащим за счет средств местного бюджета</t>
  </si>
  <si>
    <t>1)с 30.03.2011 по 01.01.2999;    2) с 01.01.2015 по01.01.2024;</t>
  </si>
  <si>
    <r>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t>
    </r>
    <r>
      <rPr>
        <sz val="14"/>
        <rFont val="Times New Roman"/>
        <family val="1"/>
        <charset val="204"/>
      </rPr>
      <t>без учета вопросов оплаты труда</t>
    </r>
    <r>
      <rPr>
        <b/>
        <sz val="14"/>
        <rFont val="Times New Roman"/>
        <family val="1"/>
        <charset val="204"/>
      </rPr>
      <t xml:space="preserve"> работников органов государственной власти субъекта Российской Федерации (органов местного самоуправления))</t>
    </r>
  </si>
  <si>
    <r>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t>
    </r>
    <r>
      <rPr>
        <sz val="14"/>
        <rFont val="Times New Roman"/>
        <family val="1"/>
        <charset val="204"/>
      </rPr>
      <t>в том числе вопросов оплаты труда</t>
    </r>
    <r>
      <rPr>
        <b/>
        <sz val="14"/>
        <rFont val="Times New Roman"/>
        <family val="1"/>
        <charset val="204"/>
      </rPr>
      <t xml:space="preserve">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r>
  </si>
  <si>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t>
  </si>
  <si>
    <t>3.04.02.0.015</t>
  </si>
  <si>
    <t>3.04.02.0.034</t>
  </si>
  <si>
    <t>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</si>
  <si>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3.04.02.0.035</t>
  </si>
  <si>
    <t>3.04.02.0.039</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</si>
  <si>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</si>
  <si>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</si>
  <si>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3.04.02.0.056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</si>
  <si>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</si>
  <si>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3.04.02.0.137</t>
  </si>
  <si>
    <t>3.04.02.0.125</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</si>
  <si>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</si>
  <si>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 xml:space="preserve">1)раздел 4,ч.4.1,п.12       </t>
  </si>
  <si>
    <t>1)Решение Совета  МО "Положение об управлении строительства администрации муниципального образования Каневской район" № 92 от 30.03.2011                     2)Решение Совета  МО " О создании муниципального дорожного фонда муниципального образования Каневской район и утверждении порядка форми-рования и использования бюджетных ассигнований муниципального дорожного фонда муниципального образования Каневской район" от 16.10.2013 №294                                                       3)Постановление администрации МО Каневской район от 31.10.2014 г. № 1526 "Об утверждении МП МО Каневской район "Капитальный ремонт автомобильных дорог местного значения Каневского района"           4) Постановление администрации МО Каневской район от 28.09.2022г. № 1613«Об утверждении муниципальной программы муниципального образования Каневской район «Капитальный ремонт, ремонт и содержание автомобильных дорог общего пользования местного значения Каневского района» на 2025-2030 годы</t>
  </si>
  <si>
    <t>1) п.2        2) п.1 3) п.1 4) п.1</t>
  </si>
  <si>
    <t xml:space="preserve">1)с 30.03.2011 по 01.01.2999; 2)с 01.01.2014 по 01.01.2999;     3)с 01.01.2015 по 31.12.2024  4) с 01.01.2025 по 31.12.2030 </t>
  </si>
  <si>
    <t xml:space="preserve">1)Решение Совета  МО "Положение об управлении строительства администрации муниципального образования Каневской район" № 92 от 30.03.2011                     2)Решение Совета  МО " О создании муниципального дорожного фонда муниципального образования Каневской район и утверждении порядка формирования 
и использования бюджетных ассигнований муниципального дорожного фонда муниципального образования Каневской район" от 16.10.2013 №294   3)Постановление администрации МО Каневской район от 31.10.2014 г. № 1526 "Об утверждении МП МО Каневской район "Капитальный ремонт автомобильных дорог местного значения Каневского района"       </t>
  </si>
  <si>
    <t xml:space="preserve">1)с 30.03.2011 по 01.01.2999; 2)с 01.01.2014 по 01.01.2999;     3)с 01.01.2015 по 31.12.2024; </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</si>
  <si>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</si>
  <si>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11.09.2014 г. № 1273 "Об утверждении МП МО Каневской район "Казачество Каневского района"        3) Постановление администрации МО Каневской район от 28.09.2022г.№ 1604 «Об утверждении муниципальной программы муниципального образования Каневской район «Казачество Каневского района» на 2025-2030 годы </t>
  </si>
  <si>
    <t>1) раздел 4, ч.4.1, п.12         2) п.1  3) п.1</t>
  </si>
  <si>
    <t xml:space="preserve">1) с 21.12.2011 по 01.01.2999;    2) с 01.01.2015 по 31.12.2024  3) с 01.01.2025 по 31.12.2030 </t>
  </si>
  <si>
    <t>1)Положение "Положение об Отделе по делам молодежи администрации МО Каневской район" №93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</si>
  <si>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р. 4, п 1.1.2 3) п.1</t>
  </si>
  <si>
    <t xml:space="preserve">1)  с 30.03.2011 по 01.01.2999                 2) с 01.01.2015 по 31.12.2024   3) с 01.01.2025 по 31.12.2030 </t>
  </si>
  <si>
    <t>1) Решение Совета МО"Положение об Отделе по физической  культуре и спорту администрации МО Каневской район" №88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</si>
  <si>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1) п.2 п.п 2.1-2.3        2) п.1   3) п.1</t>
  </si>
  <si>
    <t xml:space="preserve">1) с 30.03.2011 по 01.01.2999;                         2) с 01.01.2015 по 31.12.2024   3) с 01.01.2025 по 31.12.2030 </t>
  </si>
  <si>
    <t>1) Решение Совета МО "Положение об Отделе культуры администрации МО Каневской район" № 89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</si>
  <si>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 xml:space="preserve">1) п.2 п.п 2.1        2) п.1 3) п.1  </t>
  </si>
  <si>
    <t xml:space="preserve">1) с 03.03.2011 по 01.01.2999;             2) с 01.01.2015 по 31.12.2024  3) с 01.01.2025 по 31.12.2030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</si>
  <si>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</si>
  <si>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t>
  </si>
  <si>
    <t xml:space="preserve">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t>
  </si>
  <si>
    <t xml:space="preserve">1) п.2 п.п 2.1        2) п.1   </t>
  </si>
  <si>
    <t xml:space="preserve">1) с 03.03.2011 по 01.01.2999;             2) с 01.01.2015 по 31.12.2024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</si>
  <si>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t>
  </si>
  <si>
    <t xml:space="preserve">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соглашение о предоставлении субсидий  № 201-825-2021-03620000-135 от 15.06.2021
4) Постановление АМО от 28.09.2022г. № 1612 «Об утверждении муниципальной программы муниципального образования Каневской район «Развитие образования» на 2025-2030 годы
</t>
  </si>
  <si>
    <t>1) п.2 п.п 2.1        2) п.1 3) в целом  4) п.1</t>
  </si>
  <si>
    <t xml:space="preserve">1) с 03.03.2011 по 01.01.2999;             2) с 01.01.2015 по 31.12.2024    3) с 28.08.2020 по 31.12.2020  4) с 01.01.2025 по 31.12.2030 </t>
  </si>
  <si>
    <t xml:space="preserve">1) Решение Совета  МО "Положение об Управлении образования МО Каневской район" № 94 от 03.03.2011; 2)Постановление АМО Об утверждении муниципальной программы Каневского района  «Развитие образования» от 30.10.2014 № 1519; 
</t>
  </si>
  <si>
    <t>1) с 30.03.2011 по 01.01.2999; 2) с 01.01.2015 по 31.12.2024  3) с 01.01.2025 по 31.12.2030</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</si>
  <si>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3)Постановление АМОот 30.09.2022г. № 1635 «Об утверждении муниципальной программы муниципального образования Каневской район «Развитие культуры» на 2025-2030 годы</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</si>
  <si>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t>
  </si>
  <si>
    <t xml:space="preserve">1) п.2 п.п 2.1        2) п.1 3) п.1   </t>
  </si>
  <si>
    <t xml:space="preserve">1) с 03.03.2011 по 01.01.2999;             2) с 01.01.2015 по 31.12.2024   3) с 01.01.2025 по 31.12.2030  </t>
  </si>
  <si>
    <t xml:space="preserve">1) п.2 п.п 2.1        2) п.1  3) п.1 4) п.1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</si>
  <si>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t>
  </si>
  <si>
    <t xml:space="preserve">1) п.2 п.п 2.1        2) п.1   3) п.1 </t>
  </si>
  <si>
    <t xml:space="preserve">1) с 03.03.2011 по 01.01.2999;             2) с 01.01.2015 по 31.12.2024  3) с 01.01.2025 по 31.12.2030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</si>
  <si>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t>
  </si>
  <si>
    <t xml:space="preserve">1) п.2 п.п 2.1        2) п.1 3) п.1    </t>
  </si>
  <si>
    <t xml:space="preserve">1) с 03.03.2011 по 01.01.2999;             2) с 01.01.2015 по 31.12.2024 3) с 01.01.2025 по 31.12.2030    </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</si>
  <si>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на 2025-2030 годы  </t>
  </si>
  <si>
    <t xml:space="preserve">1) раздел 4, ч.4.1,п.12         2) п.1 3) п.1 </t>
  </si>
  <si>
    <t>1) с 21.12.2011 по 01.01.2999;    2) с 01.01.2015 по 31.12.2024   3) с 01.01.2025 по 31.12.2030</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</si>
  <si>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 Постановление  "О предоставлении мер социальной поддержки специалистам муниципальных учреждений культуры, проживающим и работающим в Каневском районе, по оплате жилых помещений, отопления и освещения"  от 06.11.2013  №1416                                          4)Постановление АМО от 30.09.2022г. № 1635 «Об утверждении муниципальной программы муниципального образования Каневской район «Развитие культуры» на 2025-2030 годы</t>
  </si>
  <si>
    <t xml:space="preserve">1) п.2 п.п.2.1-2.3        2) п.1  3) п.1  4) п.1 </t>
  </si>
  <si>
    <t>1) с 30.03.2011 по 01.01.2999; 2) с 01.01.2015 по 31.12.2024   3) с 06.11.2013 по 31.12.2999  4) с 01.01.2025 по 31.12.2030</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</si>
  <si>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3)от 30.09.2022г. № 1635 «Об утверждении муниципальной программы муниципального образования Каневской район «Развитие культуры» на 2025-2030 годы</t>
  </si>
  <si>
    <t xml:space="preserve">1) п.2 п.п.2.1-2.3        2) п.1  3) п.1 </t>
  </si>
  <si>
    <t>1) с 30.03.2011 по 01.01.2999; 2) с 01.01.2015 по 31.12.2024   3) с 01.01.2025 по 31.12.2030</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</si>
  <si>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  Постановление АМОот 30.09.2022г. № 1635 «Об утверждении муниципальной программы муниципального образования Каневской район «Развитие культуры» на 2025-2030 годы</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</si>
  <si>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31.10.2014 г. № 1522 "Об утверждении МП МО Каневской район "Экономическое развитие и инновационная экономика муниципатного образования Каневской район"                          3)Постановление АМО от 20.09.2022г. № 1552 «Об утверждении муниципальной программы муниципального образования Каневской район «Экономическое развитие и инновационная экономика Каневского района» на 2025-2030 годы </t>
  </si>
  <si>
    <t xml:space="preserve">1) раздел 4, ч.4.1,п.12         2) п.1  3) п.1 </t>
  </si>
  <si>
    <t xml:space="preserve">1)Решение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16.09.2014 г. № 1309 "Об утверждении МП МО Каневской район "Формирование условий для духовно-нравственного развития граждан"               3) Постановление АМО от 30.09.2022г. №1634 «Об утверждении муниципальной программы муниципального образования Каневской район «Формирование условий для духовно-нравственного развития граждан» на 2025-2030 годы </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</si>
  <si>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3)Постановление АМО от 30.09.2022г. № 1637 «Об утверждении муниципальной программы муниципального образования Каневской район «Развитие физической культуры и спорта» на 2025-2030 годы</t>
  </si>
  <si>
    <t xml:space="preserve">1) с 30.03.2011 по 01.01.2999;                         2) с 01.01.2015 по 31.12.2024  3) с 01.01.2025 по 31.12.2030  </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</si>
  <si>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3)Постановление АМО от 30.09.2022г. № 1637 «Об утверждении муниципальной программы муниципального образования Каневской район «Развитие физической культуры и спорта» на 2025-2030 годы</t>
  </si>
  <si>
    <t>1) с 30.03.2011 по 01.01.2999;                         2) с 01.01.2015 по 31.12.2024   3) с 01.01.2025 по 31.12.2030</t>
  </si>
  <si>
    <t xml:space="preserve">1) Решение Совета МО"Положение об Отделе по физической  культуре и спорту администрации МО Каневской район" №88 от 30.03.2011                                              2)Постановление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t>
  </si>
  <si>
    <t xml:space="preserve">1) п.2 п.п 2.1-2.3        2) п.1  1 </t>
  </si>
  <si>
    <t xml:space="preserve">1) с 30.03.2011 по 01.01.2999;                         2) с 01.01.2015 по 31.12.2024     </t>
  </si>
  <si>
    <t>1) п.2 п.п 2.1-2.3        2) п.1   3) п.1 4)в целом</t>
  </si>
  <si>
    <t xml:space="preserve">1)Положение "Положение об Отделе по делам молодежи администрации МО Каневской район" №93 от 30.03.2011;                                                      2)Постановление АМО Об утверждении муниципальной программы муниципального образовании Каневской район «Молодежь Каневского района»  от 13.10.2014 г  №1431                                        3)Постановление АМО от 28.09.2022г. № 1608 «Об утверждении муниципальной программы муниципального образования Каневской район «Молодежь Каневского района» на 2025-2030 годы
</t>
  </si>
  <si>
    <t>1) Решение Совета  МО "Положение об управлении строительства администрации муниципального образования Каневской район" № 92 от 30.03.2011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3)Постановление АМО от 30.09.2022г. № 1639 «Об утверждении муниципальной программы муниципального образования Каневской район «Обеспечение безопасности населения» на 2025-2030 годы</t>
  </si>
  <si>
    <t xml:space="preserve">п.2      2) п.1 3) п.1 </t>
  </si>
  <si>
    <t>с 30.03.2011 по 01.01.2999;    2) с 01.01.2015 по 31.12.2024  3) с 01.01.2025 по 31.12.2030</t>
  </si>
  <si>
    <t xml:space="preserve">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30.09.2014 г. № 1398 "Об утверждении МП МО Каневской район "Информационное общество Каневского района"                                                   3) Постановление АМО от 28.09.2022г. № 1606 «Об утверждении муниципальной программы муниципального образования Каневской район «Информационное общество Каневского района» на 2025-2030 годы         </t>
  </si>
  <si>
    <t xml:space="preserve">раздел 4, ч.4.1, п.12  2) п.1  3) п.1     </t>
  </si>
  <si>
    <t>с 21.12.2011 по 01.01.2999;      2) с 01.01.2015 по 31.12.2024   3) с 01.01.2025 по 31.12.2030</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</si>
  <si>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t>
  </si>
  <si>
    <t xml:space="preserve">1) п.2 п.п 2.1        2) п.1  3) п.1   </t>
  </si>
  <si>
    <t xml:space="preserve">1) с 03.03.2011 по 01.01.2999;             2) с 01.01.2015 по 31.12.2024    3) с 01.01.2025 по 31.12.2030   </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</si>
  <si>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образования Каневской район «Развитие физической культуры и спорта» от 31.10.2014 № 1529                3)Постановление АМОот 30.09.2022г. № 1637 «Об утверждении муниципальной программы муниципального образования Каневской район «Развитие физической культуры и спорта» на 2025-2030 годы</t>
  </si>
  <si>
    <t xml:space="preserve">1) п.2 п.п 2.1-2.3        2) п.1  3) п.1 </t>
  </si>
  <si>
    <t>1) с 30.03.2011 по 01.01.2999;                         2) с 01.01.2015 по 31.12.2024  3) с 01.01.2025 по 31.12.2030</t>
  </si>
  <si>
    <t xml:space="preserve">1)Положение "Положение об Отделе по делам молодежи администрации МО Каневской район" №93 от 30.03.2011;                                                      2)Постановление АМО Об утверждении муниципальной программы муниципального образовании Каневской район «Молодежь Каневского района»от 13.10.2014 г  №1431  3)Постановление АМОот 28.09.2022г. № 1608 «Об утверждении муниципальной программы муниципального образования Каневской район «Молодежь Каневского района» на 2025-2030 годы
</t>
  </si>
  <si>
    <t>р. 4, п 1.1.2 2) п.1  3) п.1</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</si>
  <si>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30.09.2014 г. № 1398 "Об утверждении МП МО Каневской район "Информационное общество Каневского района"  3)Постановление АМО от 28.09.2022г. № 1606 «Об утверждении муниципальной программы муниципального образования Каневской район «Информационное общество Каневского района» на 2025-2030 годы </t>
  </si>
  <si>
    <t xml:space="preserve">1) раздел 4, ч.4.1, п.12          2) п.1 3) п.1 </t>
  </si>
  <si>
    <t>1) с 21.12.2011 по 01.01.2999;    2) с 01.01.2015 по 31.12.2024    3) с 01.01.2025 по 31.12.2030</t>
  </si>
  <si>
    <t xml:space="preserve">1) 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 Постановление АМО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на 2025-2030 годы  </t>
  </si>
  <si>
    <t xml:space="preserve">1) раздел 4, ч.4.1, п.12         2) п.1  3) п.1 </t>
  </si>
  <si>
    <t>1) с 21.12.2011 по 01.01.2999;    2) с 01.01.2015 по 31.12.2024  3) с 01.01.2025 по 31.12.2030</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</si>
  <si>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на 2025-2030 годы                                    4)Решение Совета муниципального образования Каневской район от 18 декабря 2009 года № 202 "О пенсионном обеспечении за выслугу лет лиц, замещавших муниципальные должности и должности муниципальной службы Краснодарского края и финансовой поддержке отдельных категорий работников Каневского района"</t>
  </si>
  <si>
    <t>1) с 21.12.2011 по 01.01.2999;    2) с 01.01.2015 по 31.12.2024; 3) с 01.01.2025 по 31.12.2030  4) 01.01.2010 по 01.01.2999</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</si>
  <si>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на 2025-2030 годы                                    4)Решение Совета МО Каневской район от 27 ноября 2012 года № 239 "Об учреждении звания "Почетный гражданин Каневского района"</t>
  </si>
  <si>
    <t xml:space="preserve">1) раздел 4, ч.4.1,п.12         2) п.1   3) п.1 4) п.1 </t>
  </si>
  <si>
    <t>1) с 21.12.2011 по 01.01.2999;    2) с 01.01.2015 по 31.12.2024;  3) с 01.01.2025 по 31.12.2030  4) 01.01.2013 по 01.01.2999</t>
  </si>
  <si>
    <t>1) раздел 4, ч.4.1,п.12         2) п.1 3) п.1  4)в целом</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</si>
  <si>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t>
  </si>
  <si>
    <t xml:space="preserve">1) с 03.03.2011 по 01.01.2999;             2) с 01.01.2015 по 31.12.2024   3) с 01.01.2025 по 31.12.2030   </t>
  </si>
  <si>
    <t>1) с 21.12.2011 по 01.01.2999;    2) с 01.01.2015 по 31.12.2024  3) с 01.01.2025 по 31.12.2030  4) с 10.01.2020 по 31.12.2020</t>
  </si>
  <si>
    <t>1) раздел 4, ч.4.1, п.12         2) п.1  3) п.1  4) в целом</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</si>
  <si>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3) Соглашение о предоставлении  из краевого бюджета в бюджет МО Каневской район субвенции на осуществление государственных полномочий Краснодарского края по организации и осуществлению деятельности по опеке и попечительству в отношении несовершеннолетних от 10.01.2020 № 63</t>
  </si>
  <si>
    <t>1) раздел 4, ч.4.1, п.12         2) п.1 3) п.1  4) в целом</t>
  </si>
  <si>
    <t>1) раздел 4, ч.4.1, п.12         2) п.1 3) п.1   4) в целом</t>
  </si>
  <si>
    <t xml:space="preserve">1) п.2 п.п 2.1        2) п.1  3) п.1 4) п.1   </t>
  </si>
  <si>
    <t>1) с 03.03.2011 по 01.01.2999;             2) с 01.01.2015 по 31.12.2024  3) с 01.01.2025 по 31.12.2030   4) с 01.01.2020 по 21.12.2020</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</si>
  <si>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4) соглашение № 19/4 от 31.01.2020</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</si>
  <si>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                                       4) соглашение № 19/4 от 31.01.2020</t>
  </si>
  <si>
    <t>1) с 03.03.2011 по 01.01.2999;             2) с 01.01.2015 по 31.12.2024  3) с 01.01.2025 по 31.12.2030    4) с 01.01.2020 по 21.12.2020</t>
  </si>
  <si>
    <t>1) р.2 п.2.2 пп.2.2.3        2) п.1  3) п.1  4) в целом</t>
  </si>
  <si>
    <t>1) с 01.03.20175 по 01.01.2999       2) с 01.01.2015 по 31.12.2024   3) с 01.01.2025 по 31.12.2030  4) с 30.01.2020 по 31.12.2022</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</si>
  <si>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в целях финансового обеспечения расходных обязательств, возникающих при выполнении отдельных государственных полномочий Краснодарского  края, переданных для осуществления органам местного самоуправления в соответствии с Законом Краснодарского края от 15 декабря 2004 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сферы"от 23.01.2020 №19/1</t>
  </si>
  <si>
    <t xml:space="preserve">1) п.2 п.п. 2.1        2) п.1 3) п.1  4) п.1   </t>
  </si>
  <si>
    <t xml:space="preserve">1) с 03.03.2011 по 01.01.2999;             2) с 01.01.2015 по 31.12.2024    3) с 01.01.2025 по 31.12.2030  4) с 01.01.2020 по 31.12.2022  </t>
  </si>
  <si>
    <t xml:space="preserve">1) Решение Совета  МО "Положение об Управлении образования МО Каневской район" № 94 от 03.03.2011;  2)Постановление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t>
  </si>
  <si>
    <t xml:space="preserve">1)п.2 п.п2.1        2)п.1 3) п.1  </t>
  </si>
  <si>
    <t>1) с 14.04.2015 по 01.01.2999;             2)с 01.01.2015 по 31.12.2024 3) с 01.01.2025 по 31.12.2030</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</si>
  <si>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в целях финансового обеспечения расходных обязательств, возникающих при выполнении отдельных государственных полномочий Краснодарского  края, переданных для осуществления органам местного самоуправления в соответствии с Законом Краснодарского края от 15 декабря 2004 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сферы"от 23.01.2020 №19/1</t>
  </si>
  <si>
    <t xml:space="preserve">1) с 03.03.2011 по 01.01.2999;             2) с 01.01.2015 по 31.12.2024   3) с 01.01.2025 по 31.12.2030  4) с 01.01.2020 по 31.12.2022  </t>
  </si>
  <si>
    <t xml:space="preserve">1) п.2 п.п. 2.1        2) п.1 3) п.1 4) п.1  </t>
  </si>
  <si>
    <t>1) п.2 п.п. 2.1        2) п.2  3) п.1 4)в целом</t>
  </si>
  <si>
    <t>1) п.2 п.п. 2.1        2) п.2  3) п.1  4)в целом</t>
  </si>
  <si>
    <t>1) п.2 п.п. 2.1        2) п.2 3) п.1  4)в целом</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</si>
  <si>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t>
  </si>
  <si>
    <t xml:space="preserve">1) п.2 п.п. 2.1        2) п.2 3) п.1 </t>
  </si>
  <si>
    <t xml:space="preserve">1) с 14.04.2015 по 01.01.2999;             2)с 01.01.2015 по 31.12.2024  3) с 01.01.2025 по 31.12.2030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</si>
  <si>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                                                       4) соглашение № 03620000-12020-006 от 28.08.2020, дополнительное соглашение № 03620000-1-2020-006/1 от 28.01.2021</t>
  </si>
  <si>
    <t xml:space="preserve">1) п. 2 п.п 2.1        2) п.1 3) п.1 4) п.1   </t>
  </si>
  <si>
    <t xml:space="preserve">1) с 03.03.2011 по 01.01.2999;             2) с 01.01.2015 по 31.12.2024   3) с 01.01.2025 по 31.12.2030  4) с 01.09.2020 по 31.12.2020    </t>
  </si>
  <si>
    <t xml:space="preserve">1)Решение Совета МОот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30.10.2014 № 1649 "Об утверждении МП МО Каневской район "Дети Каневского района"             
</t>
  </si>
  <si>
    <t>1) р.2 п.2.2 пп.2.2.3        2) п.1   м</t>
  </si>
  <si>
    <t xml:space="preserve">1) с 01.03.20175 по 01.01.2999       2) с 01.01.2015 по 31.12.2024    </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</si>
  <si>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t>
  </si>
  <si>
    <t xml:space="preserve">1) раздел 4, ч.4.1, п.12          2) п.1  </t>
  </si>
  <si>
    <t xml:space="preserve">1) с 21.12.2011 по 01.01.2999;    2) с 01.01.2015 по 31.12.2024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</si>
  <si>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 расходов на содержание зданий и оплату коммунальных услуг) от 23.01.2020 №19/3</t>
  </si>
  <si>
    <t xml:space="preserve">1) п.2 п.п 2.1        2) п.1  3) п.1  4)в целом  </t>
  </si>
  <si>
    <t xml:space="preserve">1) с 03.03.2011 по 01.01.2999;             2) с 01.01.2015 по 31.12.2024   3) с 01.01.2025 по 31.12.2030  4) с 01.01.2020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</si>
  <si>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в целях финансового обеспечения расходных обязательств, возникающих при выполнении отдельных государственных полномочий Краснодарского  края, переданных для осуществления органам местного самоуправления в соответствии с Законом Краснодарского края от 15 декабря 2004 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от 23.01.2020 №19/1</t>
  </si>
  <si>
    <t xml:space="preserve">1) п. 2 п.п 2.1        2) п.1 3) п.1  4) п.1  </t>
  </si>
  <si>
    <t xml:space="preserve">1) с 03.03.2011 по 01.01.2999;             2) с 01.01.2015 по 31.12.2024  3) с 01.01.2025 по 31.12.2030  4) с 01.01.2020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</si>
  <si>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 расходов на содержание зданий и оплату коммунальных услуг) от 23.01.2020 №19/2</t>
  </si>
  <si>
    <t xml:space="preserve">1) п.2 п.п. 2.1        2) п.1 3) п.1 4) п.1   </t>
  </si>
  <si>
    <t xml:space="preserve">1) с 03.03.2011 по 01.01.2999;             2) с 01.01.2015 по 31.12.2024  3) с 01.01.2025 по 31.12.2030  4) с 01.01.2020 по 31.12.2022  </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</si>
  <si>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1523 "Об утверждении МП МО Каневской район "Обеспечение безопасности населения"  (изменение от 29.03.2020 №1603)   3)Постановление АМО от 30.09.2022г. № 1639 «Об утверждении муниципальной программы муниципального образования Каневской район «Обеспечение безопасности населения» на 2025-2030 годы                                                    4) Соглашения с администрацией Каневского сельского поселения № 19 от 17.07.2020, Соглашения с администрацией Стародеревянковского сельского поселения№ 20, Соглашения с администрацией Челбасским сельского поселения № 21 от 30.07.2020</t>
  </si>
  <si>
    <t>1)раздел 4,ч.4.1,п.12          2) п.1   3) п.1     4) в целом</t>
  </si>
  <si>
    <t>1)с 21.12.2011 по 01.01.2999;              2) с 01.01.2015 по 31.12.2020   3) с 01.01.2025 по 31.12.2030</t>
  </si>
  <si>
    <t>1) раздел 4, ч.4.1, п.12         2) в целом</t>
  </si>
  <si>
    <t xml:space="preserve">1) с 21.12.2011 по 01.01.2999;    2) с 21.01.2022 по 31.12.2022   </t>
  </si>
  <si>
    <t>1)с 30.03.2011 по 01.01.2999;         2) с 01.01.2015 по 31.12.2024;      3) с 29.09.2020 по 31.12.2022</t>
  </si>
  <si>
    <t xml:space="preserve">1Решение Совета  МО "Положение об управлении строительства администрации муниципального образования Каневской район" № 92 от 30.03.2011                                                                     2)Постановление АМО Об утверждении муниципальной программы муниципального образовании Каневской район «Молодежь Каневского района» от 13.10.2014 г  №1431 3)Постановление АМО от 28.09.2022г. № 1608 «Об утверждении муниципальной программы муниципального образования Каневской район «Молодежь Каневского района» на 2025-2030 годы                       4) Соглашение о предоставление субсидии из бюджета Краснодарского края местному бюджету МО Каневской район № 03620000-1-2022-004 от 24.01.2022          </t>
  </si>
  <si>
    <t>1) с 01.04.2011 по 01.01.2999;    2) с 01.01.2015 по 31.12.2024;  3) с 01.01.2025 по 31.12.2030  4) 20.01.2022 по 31.12.2024</t>
  </si>
  <si>
    <t xml:space="preserve">Решение Совета  МО "Положение об управлении строительства администрации муниципального образования Каневской район" № 92 от 30.03.2011                            2) Соглашение о предоставлении субвенции из краевого бюджета муниципальному образованию Каневской район № УГ-10 от 18.01.2022                                                 </t>
  </si>
  <si>
    <t>1) Решение Совета  МО "Положение об управлении строительства администрации муниципального образования Каневской район" № 92 от 30.03.2011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3)Соглашение  о предоставлении субсидии из краевого бюджета бюджету муниципального образования Каневской район  №550/11 от 19 сентября 2022г.</t>
  </si>
  <si>
    <t>1) р.2 п.2.2 пп.2.2.3  2)п.1   3)в целом</t>
  </si>
  <si>
    <t>1) с 02.09.2015 по 01.01.2999       2) с 01.01.2015 по 31.12.2024      3) с 19.09.2022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</si>
  <si>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от 29.09.2022г. № 1614 «Об утверждении муниципальной программы муниципального образования Каневской район «Развитие сельского хозяйства» на 2015-2030 годы.                                                    4)Соглашение о предоставлении субвенций на осуществление управленческих функций органами местного самоуправления муниципального района (городского округа) по реализации отдельных государственных полномочий по поддержке сельскохозяйственного производства в Краснодарском крае № 7/22 от 25.01.2022г</t>
  </si>
  <si>
    <t>1) с 21.12.2011 по 01.01.2999;    2) с 01.01.2015 по 31.12.2024  3) с 01.01.2025 по 31.12.2030   4) с 25.01.2022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</si>
  <si>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от 29.09.2022г. № 1614 «Об утверждении муниципальной программы муниципального образования Каневской район «Развитие сельского хозяйства» на 2015-2030 годы.                                                    4)Соглашение о предоставлении субвенций на осуществление управленческих функций органами местного самоуправления муниципального района (городского округа) по реализации отдельных государственных полномочий по поддержке сельскохозяйственного производства в Краснодарском крае № 7/22 от 25.01.2022г</t>
  </si>
  <si>
    <t>1) с 21.12.2011 по 01.01.2999;    2) с 01.01.2015 по 31.12.2024  3) с 01.01.2025 по 31.12.2030  4) с 27.01.2022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</si>
  <si>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от 29.09.2022г. № 1614 «Об утверждении муниципальной программы муниципального образования Каневской район «Развитие сельского хозяйства» на 2015-2030 годы.                                                        4)Соглашение о предоставлении субвенций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крестьянских (фермерским) хозяйствам, индивидуальным предпринимателям, осуществляющим деятельность в области сельскохозяйствен-ного производства № 34/22 от 27.01.2022г.</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</si>
  <si>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</si>
  <si>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</si>
  <si>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 xml:space="preserve">1) с 14.04.2015 по 01.01.2999;             2)с 01.01.2015 по 31.12.2024    3) с 01.01.2025 по 31.12.2030  4) с 18.01.2022  по 31.12.2022       </t>
  </si>
  <si>
    <t xml:space="preserve">1) с 14.04.2015 по 01.01.2999;             2)с 01.01.2015 по 31.12.2024    3)с 01.01.2025 по 31.12.2030  4) с 18.01.2022  по 31.12.2022       </t>
  </si>
  <si>
    <t xml:space="preserve">1) с 14.04.2015 по 01.01.2999;             2)с 01.01.2015 по 31.12.2024  3) с 01.01.2025 по 31.12.2030  4) с 11.01.2022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</si>
  <si>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</si>
  <si>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 xml:space="preserve">1) с 14.04.2015 по 01.01.2999;             2)с 01.01.2015 по 31.12.2024   3) с 01.01.2025 по 31.12.2030  4) с 18.01.2022  по 31.12.2022       </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</si>
  <si>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 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</si>
  <si>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с 21.12.2011 по 01.01.2999;    2) с 01.01.2015 по 31.12.2024  3) с 01.01.2025 по 31.12.2030   4) с 18.01.2022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</si>
  <si>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</si>
  <si>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с 21.12.2011 по 01.01.2999;    2) с 01.01.2015 по 31.12.2024  3) с 01.01.2025 по 31.12.2030  4) с 18.01.2022 по 31.12.2022</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</si>
  <si>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от 29.09.2022г. № 1614 «Об утверждении муниципальной программы муниципального образования Каневской район «Развитие сельского хозяйства» на 2015-2030 годы.    4)Соглашение о предоставлении субвенций, на осуществление государственных полномочий Краснодарского края в области обращения с животными, предусмотренными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 19/22 от 27.01.2022 </t>
  </si>
  <si>
    <t xml:space="preserve">1) раздел 4, ч.4.1, п.12          2) п.1 3) п.1  4)в целом </t>
  </si>
  <si>
    <t>1) с 21.12.2011 по 01.01.2999;    2) с 01.01.2015 по 31.12.2024  3) с 01.01.2025 по 31.12.2030  4) 27.01.2022 по 31.12.2022</t>
  </si>
  <si>
    <t xml:space="preserve">1)Решение Совета  МО "Положение об управлении строительства администрации муниципального образования Каневской район" № 92 от 30.03.2011                        2) Соглашение о предоставлении средств краевого бюджета в форме субвенций от 11.03.2022 г №28-с                                          </t>
  </si>
  <si>
    <t xml:space="preserve">1)раздел 4,ч.4.1,п.12  2)в целом  </t>
  </si>
  <si>
    <t xml:space="preserve">1)с 21.12.2011 по 01.01.2999;  2)с 11.03.2022 по 31.12.2022 </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</si>
  <si>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3)Постановление АМО от 28.09.2022г. № 1612 «Об утверждении муниципальной программы муниципального образования Каневской район «Развитие образования» на 2025-2030 годы                       4)Соглашение  «о предоставлении субвенции из краевого бюджета бюджету муниципального образования Краснодарского края Каневского района  на реализацию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КК» от 03 .03.2022года № 56</t>
  </si>
  <si>
    <t>1) с 30.03.2011 по 01.01.2999; 2) с 01.01.2015 по 31.12.2024  3) с 01.01.2025 по 31.12.2030  4) с 03.03.2022 по 31.12.2022</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</si>
  <si>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3)Соглашение о предоставлении субсидии из бюджета субъекта Российской федерации местному бюджету от 24.01.2022года №03620000-1-2022-003</t>
  </si>
  <si>
    <t>1) п.2 п.п.2.1-2.3        2) п.1  3)п.1</t>
  </si>
  <si>
    <t xml:space="preserve">1) с 30.03.2011 по 01.01.2999; 2) с 01.01.2015 по 31.12.2024  3) с 24.01.2022 по 31.12.2022 </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</si>
  <si>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3)Соглашение о предоставлении субсидии из бюджета субъекта Российской федерации местному бюджету от 09.03.2022 года №03620000-1-2022-006</t>
  </si>
  <si>
    <t>1) с 30.03.2011 по 01.01.2999; 2) с 01.01.2015 по 31.12.2024  3)с 09.03.2022 по 31.12.2022</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</si>
  <si>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3)Соглашение о предоставлении субсидии из бюджета субъекта Российской федерации местному бюджету от 24.01.2022года №03620000-1-2022-002</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</si>
  <si>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3)Постановление АМО от 30.09.2022г. № 1637 «Об утверждении муниципальной программы муниципального образования Каневской район «Развитие физической культуры и спорта» на 2025-2030 годы                                     4) Соглашение  «о предоставлении субсидии  из краевого бюджета бюджету муниципального образования Каневской район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оплаты труда инструкторов по спорту» от 02.02.2022 года № 43ИС</t>
  </si>
  <si>
    <t xml:space="preserve">1) с 30.03.2011 по 01.01.2999;                         2) с 01.01.2015 по 31.12.2024  3) с 01.01.2025 по 31.12.2030  4) с 02.02.2022 по 31.12.2022 </t>
  </si>
  <si>
    <t xml:space="preserve">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3)Соглашение  «о предоставлении субсидии  из краевого бюджета бюджету муниципального образования Каневской район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приобретения автобусов для муниципальных физкультурно-спортивных организаций отрасли «Физическая культура и спорт»» от 25.03.2022 года № 13-АВТ </t>
  </si>
  <si>
    <t xml:space="preserve">1) с 30.03.2011 по 01.01.2999;                         2) с 01.01.2015 по 31.12.2024  3) с 25.03.2022 по 31.12.2022   </t>
  </si>
  <si>
    <t xml:space="preserve">1)Решение Совета МОот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30.10.2014 № 1649 "Об утверждении МП МО Каневской район "Дети Каневского района"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 соглашение о предоставлении в 2022, 2023 и 2024 годах из краевого бюджета 
бюджету муниципального образования Каневской район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ставшихся без попечения родителей, в  Краснодарском крае» от 01.02.2022 №63
</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</si>
  <si>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 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</si>
  <si>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соглашение №204-825-2022-03620000-010 от 29.07.2022 г.</t>
  </si>
  <si>
    <t xml:space="preserve">1) п.2 п.п 2.1        2) п.1   3)в целом  </t>
  </si>
  <si>
    <t xml:space="preserve">1) с 03.03.2011 по 01.01.2999;             2) с 01.01.2015 по 31.12.2024 3)с 29.07.2022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</si>
  <si>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                                      4)соглашение 201-825-2022-03620000-071 от 14.02.2022</t>
  </si>
  <si>
    <t xml:space="preserve">1) п.2 п.п 2.1        2) п.1 3) п.1  4)в целом </t>
  </si>
  <si>
    <t xml:space="preserve">1) с 03.03.2011 по 01.01.2999;             2) с 01.01.2015 по 31.12.2024  3) с 01.01.2025 по 31.12.2030   4) с 14.02.2022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</si>
  <si>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                                      4)соглашение201-825-2022-03620000-035 от 08.02.2022</t>
  </si>
  <si>
    <t xml:space="preserve">1) с 03.03.2011 по 01.01.2999;             2) с 01.01.2015 по 31.12.2024  3) с 01.01.2025 по 31.12.2030   4) с 08.02.2022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</si>
  <si>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                                      4)соглашение 03620000-1-2022-001 от 21.01.2022</t>
  </si>
  <si>
    <t xml:space="preserve">1) с 03.03.2011 по 01.01.2999;             2) с 01.01.2015 по 31.12.2024  3) с 01.01.2025 по 31.12.2030   4) с 21.01.2022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</si>
  <si>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                                      4)соглашение 03620000-1-2022-007 от 17.03.2022</t>
  </si>
  <si>
    <t xml:space="preserve">1) с 03.03.2011 по 01.01.2999;             2) с 01.01.2015 по 31.12.2024  3) с 01.01.2025 по 31.12.2030   4) с 17.03.2022 по 31.12.2022   </t>
  </si>
  <si>
    <t>1) Решение Совета  МО "Положение об Управлении образования МО Каневской район" № 94 от 03.03.2011; 2)Постановление АМО Об утверждении муниципальной программы Каневского района  «Развитие образования» от 30.10.2014 № 1519;                                   3) соглашение б/н от 19.08.2022</t>
  </si>
  <si>
    <t>1)п.2 п.п2.1        2)п.1      2         3)в целом</t>
  </si>
  <si>
    <t xml:space="preserve">1) с 14.04.2015 по 01.01.2999;             2)с 01.01.2015 по 31.12.2024   3)19.08.2022 по 31.12.2022        </t>
  </si>
  <si>
    <t xml:space="preserve">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3)Соглашение  201-830-2022-03620000-004 14.02.2022                                          4)Постановление АМО от 30.09.2022г. № 1640  «Об утверждении муниципальной программы муниципального образования Каневской район «Дети Каневского района» на 2025-2030 годы </t>
  </si>
  <si>
    <t xml:space="preserve">1) с 03.03.2011 по 01.01.2999;             2) с 01.01.2015 по 31.12.2024  3) с 14.02.2022  по 31.12.2022  4) с 01.01.2025 по 31.12.2030 </t>
  </si>
  <si>
    <t xml:space="preserve">расходных обязательств бюджета муниципального образования Каневской район на 2022 год
</t>
  </si>
  <si>
    <t>на 01.01.2023 года</t>
  </si>
  <si>
    <t>текущий финан- совый год    (2022 г-план на 01.01.2023)</t>
  </si>
  <si>
    <t>05 5 01 10760</t>
  </si>
  <si>
    <t>10760</t>
  </si>
  <si>
    <t>Создание и содержание в целях гражданской обороны запасов материально-технических, продовольственных, медицинских и иных средств</t>
  </si>
  <si>
    <t>S2400</t>
  </si>
  <si>
    <t>17 2 02 S2400</t>
  </si>
  <si>
    <t>Расходы за счет средств резервного фонда администрации Краснодарского края</t>
  </si>
  <si>
    <t>10930</t>
  </si>
  <si>
    <t>05 7 01 10930</t>
  </si>
  <si>
    <t>Создание и содержание мест (площадок) накопления твердых коммунальных отходов на территории муниципального образования Каневской район</t>
  </si>
  <si>
    <t>52690</t>
  </si>
  <si>
    <t>05 7 G2 52690</t>
  </si>
  <si>
    <t>16 1 01 10910</t>
  </si>
  <si>
    <t>56 1 00 10920</t>
  </si>
</sst>
</file>

<file path=xl/styles.xml><?xml version="1.0" encoding="utf-8"?>
<styleSheet xmlns="http://schemas.openxmlformats.org/spreadsheetml/2006/main">
  <numFmts count="4">
    <numFmt numFmtId="164" formatCode="#,##0.0"/>
    <numFmt numFmtId="165" formatCode="000"/>
    <numFmt numFmtId="166" formatCode="0\.00\.00\.0\.00"/>
    <numFmt numFmtId="167" formatCode="0\.00\.00\.0\.000"/>
  </numFmts>
  <fonts count="21">
    <font>
      <sz val="10"/>
      <name val="Arial"/>
    </font>
    <font>
      <sz val="14"/>
      <name val="Times New Roman"/>
      <family val="1"/>
      <charset val="204"/>
    </font>
    <font>
      <sz val="12"/>
      <name val="Times New Roman"/>
      <family val="1"/>
      <charset val="204"/>
    </font>
    <font>
      <sz val="11"/>
      <name val="Times New Roman"/>
      <family val="1"/>
      <charset val="204"/>
    </font>
    <font>
      <vertAlign val="superscript"/>
      <sz val="11"/>
      <name val="Times New Roman"/>
      <family val="1"/>
      <charset val="204"/>
    </font>
    <font>
      <sz val="12"/>
      <color indexed="63"/>
      <name val="Times New Roman"/>
      <family val="1"/>
      <charset val="204"/>
    </font>
    <font>
      <sz val="10"/>
      <name val="Arial"/>
      <family val="2"/>
      <charset val="204"/>
    </font>
    <font>
      <b/>
      <sz val="12"/>
      <name val="Times New Roman"/>
      <family val="1"/>
      <charset val="204"/>
    </font>
    <font>
      <b/>
      <i/>
      <sz val="12"/>
      <name val="Times New Roman"/>
      <family val="1"/>
      <charset val="204"/>
    </font>
    <font>
      <sz val="10"/>
      <name val="Arial"/>
      <family val="2"/>
      <charset val="204"/>
    </font>
    <font>
      <b/>
      <sz val="14"/>
      <name val="Times New Roman"/>
      <family val="1"/>
      <charset val="204"/>
    </font>
    <font>
      <sz val="10"/>
      <name val="Arial Cyr"/>
      <charset val="204"/>
    </font>
    <font>
      <b/>
      <sz val="14"/>
      <color indexed="63"/>
      <name val="Times New Roman"/>
      <family val="1"/>
      <charset val="204"/>
    </font>
    <font>
      <b/>
      <sz val="14"/>
      <name val="Arial"/>
      <family val="2"/>
      <charset val="204"/>
    </font>
    <font>
      <b/>
      <sz val="10"/>
      <name val="Arial"/>
      <family val="2"/>
      <charset val="204"/>
    </font>
    <font>
      <sz val="12"/>
      <color indexed="10"/>
      <name val="Times New Roman"/>
      <family val="1"/>
      <charset val="204"/>
    </font>
    <font>
      <sz val="12"/>
      <color indexed="8"/>
      <name val="Times New Roman"/>
      <family val="1"/>
      <charset val="204"/>
    </font>
    <font>
      <sz val="12"/>
      <color rgb="FF333333"/>
      <name val="Times New Roman"/>
      <family val="1"/>
      <charset val="204"/>
    </font>
    <font>
      <sz val="14"/>
      <color rgb="FFFF0000"/>
      <name val="Arial"/>
      <family val="2"/>
      <charset val="204"/>
    </font>
    <font>
      <sz val="16"/>
      <name val="Times New Roman"/>
      <family val="1"/>
      <charset val="204"/>
    </font>
    <font>
      <sz val="16"/>
      <name val="Arial"/>
      <family val="2"/>
      <charset val="204"/>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7">
    <xf numFmtId="0" fontId="0" fillId="0" borderId="0"/>
    <xf numFmtId="0" fontId="11" fillId="0" borderId="0"/>
    <xf numFmtId="0" fontId="11" fillId="0" borderId="0"/>
    <xf numFmtId="0" fontId="6" fillId="0" borderId="0"/>
    <xf numFmtId="0" fontId="9" fillId="0" borderId="0"/>
    <xf numFmtId="0" fontId="9" fillId="0" borderId="0"/>
    <xf numFmtId="0" fontId="6" fillId="0" borderId="0"/>
  </cellStyleXfs>
  <cellXfs count="424">
    <xf numFmtId="0" fontId="0" fillId="0" borderId="0" xfId="0"/>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left" vertical="top" wrapText="1"/>
    </xf>
    <xf numFmtId="164" fontId="2" fillId="0" borderId="1" xfId="0" applyNumberFormat="1" applyFont="1" applyBorder="1" applyAlignment="1">
      <alignment horizontal="center" vertical="top" wrapText="1"/>
    </xf>
    <xf numFmtId="164" fontId="7" fillId="0" borderId="1" xfId="0" applyNumberFormat="1" applyFont="1" applyBorder="1" applyAlignment="1">
      <alignment horizontal="center" vertical="top" wrapText="1"/>
    </xf>
    <xf numFmtId="164" fontId="7" fillId="2" borderId="1" xfId="0" applyNumberFormat="1" applyFont="1" applyFill="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164" fontId="8" fillId="0" borderId="1" xfId="0" applyNumberFormat="1" applyFont="1" applyBorder="1" applyAlignment="1">
      <alignment horizontal="center" vertical="top" wrapText="1"/>
    </xf>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0" borderId="1" xfId="0" applyFont="1" applyBorder="1" applyAlignment="1">
      <alignment vertical="top" wrapText="1"/>
    </xf>
    <xf numFmtId="2" fontId="5"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164" fontId="2" fillId="0" borderId="1" xfId="0" applyNumberFormat="1" applyFont="1" applyBorder="1" applyAlignment="1">
      <alignment horizontal="center" vertical="top"/>
    </xf>
    <xf numFmtId="164" fontId="7" fillId="0" borderId="1" xfId="0" applyNumberFormat="1" applyFont="1" applyBorder="1" applyAlignment="1">
      <alignment horizontal="center" vertical="top"/>
    </xf>
    <xf numFmtId="164" fontId="2" fillId="3" borderId="1" xfId="4" applyNumberFormat="1" applyFont="1" applyFill="1" applyBorder="1" applyAlignment="1" applyProtection="1">
      <alignment horizontal="center" vertical="top"/>
      <protection hidden="1"/>
    </xf>
    <xf numFmtId="164" fontId="2" fillId="3" borderId="1" xfId="5" applyNumberFormat="1" applyFont="1" applyFill="1" applyBorder="1" applyAlignment="1" applyProtection="1">
      <alignment horizontal="center" vertical="top"/>
      <protection hidden="1"/>
    </xf>
    <xf numFmtId="164" fontId="2" fillId="0" borderId="1" xfId="4" applyNumberFormat="1" applyFont="1" applyFill="1" applyBorder="1" applyAlignment="1" applyProtection="1">
      <alignment horizontal="center" vertical="top"/>
      <protection hidden="1"/>
    </xf>
    <xf numFmtId="164" fontId="2" fillId="0" borderId="1" xfId="3" applyNumberFormat="1" applyFont="1" applyFill="1" applyBorder="1" applyAlignment="1" applyProtection="1">
      <alignment horizontal="center" vertical="top"/>
      <protection hidden="1"/>
    </xf>
    <xf numFmtId="164" fontId="7" fillId="3" borderId="1" xfId="0" applyNumberFormat="1" applyFont="1" applyFill="1" applyBorder="1" applyAlignment="1">
      <alignment horizontal="center" vertical="top"/>
    </xf>
    <xf numFmtId="0" fontId="2" fillId="0" borderId="1" xfId="3" applyNumberFormat="1" applyFont="1" applyFill="1" applyBorder="1" applyAlignment="1" applyProtection="1">
      <alignment horizontal="center" vertical="top" wrapText="1"/>
      <protection hidden="1"/>
    </xf>
    <xf numFmtId="49" fontId="2" fillId="0" borderId="1" xfId="0" applyNumberFormat="1" applyFont="1" applyFill="1" applyBorder="1" applyAlignment="1">
      <alignment horizontal="center" vertical="top" wrapText="1"/>
    </xf>
    <xf numFmtId="49" fontId="2" fillId="0" borderId="1" xfId="0" applyNumberFormat="1" applyFont="1" applyBorder="1" applyAlignment="1">
      <alignment horizontal="center" vertical="top" wrapText="1"/>
    </xf>
    <xf numFmtId="49" fontId="2" fillId="3" borderId="1" xfId="4" applyNumberFormat="1" applyFont="1" applyFill="1" applyBorder="1" applyAlignment="1" applyProtection="1">
      <alignment horizontal="center" vertical="top" wrapText="1"/>
      <protection hidden="1"/>
    </xf>
    <xf numFmtId="165" fontId="2" fillId="3" borderId="1" xfId="4" applyNumberFormat="1" applyFont="1" applyFill="1" applyBorder="1" applyAlignment="1" applyProtection="1">
      <alignment horizontal="center" vertical="top" wrapText="1"/>
      <protection hidden="1"/>
    </xf>
    <xf numFmtId="49" fontId="2" fillId="3" borderId="1" xfId="5" applyNumberFormat="1" applyFont="1" applyFill="1" applyBorder="1" applyAlignment="1" applyProtection="1">
      <alignment horizontal="center" vertical="top" wrapText="1"/>
      <protection hidden="1"/>
    </xf>
    <xf numFmtId="165" fontId="2" fillId="3" borderId="1" xfId="5" applyNumberFormat="1" applyFont="1" applyFill="1" applyBorder="1" applyAlignment="1" applyProtection="1">
      <alignment horizontal="center" vertical="top" wrapText="1"/>
      <protection hidden="1"/>
    </xf>
    <xf numFmtId="165" fontId="2" fillId="3" borderId="1" xfId="2" applyNumberFormat="1" applyFont="1" applyFill="1" applyBorder="1" applyAlignment="1" applyProtection="1">
      <alignment horizontal="center" vertical="top" wrapText="1"/>
      <protection hidden="1"/>
    </xf>
    <xf numFmtId="49" fontId="5" fillId="0" borderId="1" xfId="0" applyNumberFormat="1" applyFont="1" applyFill="1" applyBorder="1" applyAlignment="1">
      <alignment horizontal="center" vertical="top" wrapText="1"/>
    </xf>
    <xf numFmtId="49" fontId="2" fillId="0" borderId="1" xfId="4" applyNumberFormat="1" applyFont="1" applyFill="1" applyBorder="1" applyAlignment="1" applyProtection="1">
      <alignment horizontal="center" vertical="top" wrapText="1"/>
      <protection hidden="1"/>
    </xf>
    <xf numFmtId="2" fontId="5" fillId="0" borderId="1"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Font="1" applyFill="1" applyBorder="1" applyAlignment="1" applyProtection="1">
      <alignment horizontal="left" vertical="top" wrapText="1"/>
      <protection hidden="1"/>
    </xf>
    <xf numFmtId="0" fontId="2" fillId="3" borderId="1" xfId="1" applyFont="1" applyFill="1" applyBorder="1" applyAlignment="1" applyProtection="1">
      <alignment horizontal="left" vertical="top" wrapText="1"/>
      <protection hidden="1"/>
    </xf>
    <xf numFmtId="0" fontId="5" fillId="0" borderId="1" xfId="0" applyFont="1" applyFill="1" applyBorder="1" applyAlignment="1">
      <alignment horizontal="left" vertical="top" wrapText="1"/>
    </xf>
    <xf numFmtId="2"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xf>
    <xf numFmtId="164" fontId="7" fillId="0" borderId="1" xfId="0" applyNumberFormat="1" applyFont="1" applyFill="1" applyBorder="1" applyAlignment="1">
      <alignment horizontal="center" vertical="top" wrapText="1"/>
    </xf>
    <xf numFmtId="165" fontId="2" fillId="0" borderId="1" xfId="4" applyNumberFormat="1" applyFont="1" applyFill="1" applyBorder="1" applyAlignment="1" applyProtection="1">
      <alignment horizontal="center" vertical="top" wrapText="1"/>
      <protection hidden="1"/>
    </xf>
    <xf numFmtId="165" fontId="2" fillId="0" borderId="1" xfId="5" applyNumberFormat="1" applyFont="1" applyFill="1" applyBorder="1" applyAlignment="1" applyProtection="1">
      <alignment horizontal="center" vertical="top" wrapText="1"/>
      <protection hidden="1"/>
    </xf>
    <xf numFmtId="164" fontId="7" fillId="4" borderId="1" xfId="0" applyNumberFormat="1" applyFont="1" applyFill="1" applyBorder="1" applyAlignment="1">
      <alignment horizontal="center" vertical="top" wrapText="1"/>
    </xf>
    <xf numFmtId="164" fontId="10" fillId="0" borderId="1" xfId="0" applyNumberFormat="1" applyFont="1" applyBorder="1" applyAlignment="1">
      <alignment horizontal="center" vertical="top"/>
    </xf>
    <xf numFmtId="0" fontId="14" fillId="0" borderId="0" xfId="0" applyFont="1"/>
    <xf numFmtId="164" fontId="10" fillId="4" borderId="1" xfId="0" applyNumberFormat="1" applyFont="1" applyFill="1" applyBorder="1" applyAlignment="1">
      <alignment horizontal="center" vertical="top"/>
    </xf>
    <xf numFmtId="49" fontId="5" fillId="0" borderId="2" xfId="0" applyNumberFormat="1" applyFont="1" applyBorder="1" applyAlignment="1">
      <alignment horizontal="center" vertical="top" wrapText="1"/>
    </xf>
    <xf numFmtId="0" fontId="2" fillId="0" borderId="2" xfId="0" applyFont="1" applyBorder="1" applyAlignment="1" applyProtection="1">
      <alignment horizontal="left" vertical="top" wrapText="1"/>
      <protection hidden="1"/>
    </xf>
    <xf numFmtId="0" fontId="5" fillId="0" borderId="2" xfId="0" applyFont="1" applyBorder="1" applyAlignment="1">
      <alignment horizontal="left" vertical="top" wrapText="1"/>
    </xf>
    <xf numFmtId="0" fontId="6" fillId="0" borderId="2" xfId="0" applyFont="1" applyBorder="1" applyAlignment="1" applyProtection="1">
      <alignment horizontal="left" vertical="top" wrapText="1"/>
      <protection hidden="1"/>
    </xf>
    <xf numFmtId="49" fontId="5" fillId="0" borderId="3" xfId="0" applyNumberFormat="1" applyFont="1" applyBorder="1" applyAlignment="1">
      <alignment horizontal="center" vertical="top" wrapText="1"/>
    </xf>
    <xf numFmtId="0" fontId="2" fillId="0" borderId="2" xfId="0" applyFont="1" applyBorder="1" applyAlignment="1">
      <alignment horizontal="left" vertical="top" wrapText="1"/>
    </xf>
    <xf numFmtId="2" fontId="5" fillId="0" borderId="2" xfId="0" applyNumberFormat="1" applyFont="1" applyBorder="1" applyAlignment="1">
      <alignment horizontal="left" vertical="top" wrapText="1"/>
    </xf>
    <xf numFmtId="0" fontId="2" fillId="3" borderId="1" xfId="0" applyFont="1" applyFill="1" applyBorder="1" applyAlignment="1">
      <alignment horizontal="center" vertical="top" wrapText="1"/>
    </xf>
    <xf numFmtId="49" fontId="5" fillId="3" borderId="2" xfId="0" applyNumberFormat="1" applyFont="1" applyFill="1" applyBorder="1" applyAlignment="1">
      <alignment horizontal="center" vertical="top" wrapText="1"/>
    </xf>
    <xf numFmtId="0" fontId="2" fillId="3" borderId="2" xfId="0" applyFont="1" applyFill="1" applyBorder="1" applyAlignment="1" applyProtection="1">
      <alignment horizontal="left" vertical="top" wrapText="1"/>
      <protection hidden="1"/>
    </xf>
    <xf numFmtId="0" fontId="5" fillId="3" borderId="2" xfId="0" applyFont="1" applyFill="1" applyBorder="1" applyAlignment="1">
      <alignment horizontal="left" vertical="top" wrapText="1"/>
    </xf>
    <xf numFmtId="49" fontId="5" fillId="0" borderId="2" xfId="0" applyNumberFormat="1" applyFont="1" applyFill="1" applyBorder="1" applyAlignment="1">
      <alignment horizontal="center" vertical="top" wrapText="1"/>
    </xf>
    <xf numFmtId="0" fontId="2" fillId="0" borderId="2" xfId="0" applyFont="1" applyFill="1" applyBorder="1" applyAlignment="1" applyProtection="1">
      <alignment horizontal="left" vertical="top" wrapText="1"/>
      <protection hidden="1"/>
    </xf>
    <xf numFmtId="0" fontId="5" fillId="0" borderId="2" xfId="0" applyFont="1" applyFill="1" applyBorder="1" applyAlignment="1">
      <alignment horizontal="left" vertical="top" wrapText="1"/>
    </xf>
    <xf numFmtId="0" fontId="5" fillId="0" borderId="4"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2" fillId="0" borderId="3" xfId="0" applyFont="1" applyFill="1" applyBorder="1" applyAlignment="1" applyProtection="1">
      <alignment horizontal="left" vertical="top" wrapText="1"/>
      <protection hidden="1"/>
    </xf>
    <xf numFmtId="2" fontId="5" fillId="0" borderId="3"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49" fontId="2" fillId="0" borderId="3" xfId="0" applyNumberFormat="1" applyFont="1" applyFill="1" applyBorder="1" applyAlignment="1">
      <alignment horizontal="center" vertical="top" wrapText="1"/>
    </xf>
    <xf numFmtId="164" fontId="2" fillId="4" borderId="1"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164" fontId="2" fillId="0" borderId="2" xfId="0" applyNumberFormat="1" applyFont="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1" xfId="1" applyFont="1" applyFill="1" applyBorder="1" applyAlignment="1" applyProtection="1">
      <alignment horizontal="left" vertical="top" wrapText="1"/>
      <protection hidden="1"/>
    </xf>
    <xf numFmtId="164" fontId="8" fillId="4" borderId="1" xfId="0" applyNumberFormat="1" applyFont="1" applyFill="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0" fontId="5" fillId="0" borderId="5" xfId="0" applyFont="1" applyBorder="1" applyAlignment="1">
      <alignment horizontal="center" vertical="top" wrapText="1"/>
    </xf>
    <xf numFmtId="49" fontId="5" fillId="0" borderId="5" xfId="0" applyNumberFormat="1" applyFont="1" applyBorder="1" applyAlignment="1">
      <alignment horizontal="center" vertical="top" wrapText="1"/>
    </xf>
    <xf numFmtId="0" fontId="2" fillId="3" borderId="5" xfId="1" applyFont="1" applyFill="1" applyBorder="1" applyAlignment="1" applyProtection="1">
      <alignment horizontal="left" vertical="top" wrapText="1"/>
      <protection hidden="1"/>
    </xf>
    <xf numFmtId="0" fontId="2" fillId="0" borderId="5" xfId="0" applyFont="1" applyFill="1" applyBorder="1" applyAlignment="1" applyProtection="1">
      <alignment vertical="top" wrapText="1"/>
      <protection hidden="1"/>
    </xf>
    <xf numFmtId="0" fontId="2" fillId="0" borderId="5" xfId="3" applyNumberFormat="1" applyFont="1" applyFill="1" applyBorder="1" applyAlignment="1" applyProtection="1">
      <alignment vertical="top" wrapText="1"/>
      <protection hidden="1"/>
    </xf>
    <xf numFmtId="0" fontId="2" fillId="0" borderId="1" xfId="0" applyFont="1" applyFill="1" applyBorder="1" applyAlignment="1">
      <alignment vertical="top" wrapText="1"/>
    </xf>
    <xf numFmtId="49" fontId="5" fillId="0" borderId="4" xfId="0" applyNumberFormat="1" applyFont="1" applyBorder="1" applyAlignment="1">
      <alignment horizontal="center" vertical="top" wrapText="1"/>
    </xf>
    <xf numFmtId="0" fontId="2" fillId="0" borderId="1" xfId="3" applyNumberFormat="1" applyFont="1" applyFill="1" applyBorder="1" applyAlignment="1" applyProtection="1">
      <alignment vertical="top" wrapText="1"/>
      <protection hidden="1"/>
    </xf>
    <xf numFmtId="2" fontId="5" fillId="0" borderId="1" xfId="0" applyNumberFormat="1" applyFont="1" applyBorder="1" applyAlignment="1">
      <alignment vertical="top" wrapText="1"/>
    </xf>
    <xf numFmtId="164" fontId="2" fillId="0" borderId="1" xfId="5" applyNumberFormat="1" applyFont="1" applyFill="1" applyBorder="1" applyAlignment="1" applyProtection="1">
      <alignment horizontal="center" vertical="top"/>
      <protection hidden="1"/>
    </xf>
    <xf numFmtId="164" fontId="2" fillId="6"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left" vertical="top" wrapText="1"/>
    </xf>
    <xf numFmtId="0" fontId="0" fillId="0" borderId="0" xfId="0" applyFill="1"/>
    <xf numFmtId="0" fontId="2" fillId="0" borderId="1" xfId="0" applyFont="1" applyBorder="1" applyAlignment="1">
      <alignment horizontal="justify" vertical="top" wrapText="1"/>
    </xf>
    <xf numFmtId="0" fontId="2" fillId="0" borderId="5" xfId="0" applyFont="1" applyFill="1" applyBorder="1" applyAlignment="1">
      <alignment horizontal="left" vertical="top" wrapText="1"/>
    </xf>
    <xf numFmtId="49" fontId="2" fillId="0" borderId="5" xfId="0" applyNumberFormat="1" applyFont="1" applyFill="1" applyBorder="1" applyAlignment="1">
      <alignment horizontal="center" vertical="top" wrapText="1"/>
    </xf>
    <xf numFmtId="0" fontId="2" fillId="0" borderId="5" xfId="0" applyFont="1" applyFill="1" applyBorder="1" applyAlignment="1" applyProtection="1">
      <alignment horizontal="left" vertical="top" wrapText="1"/>
      <protection hidden="1"/>
    </xf>
    <xf numFmtId="2" fontId="5" fillId="0" borderId="1" xfId="0" applyNumberFormat="1" applyFont="1" applyFill="1" applyBorder="1" applyAlignment="1">
      <alignment vertical="top" wrapText="1"/>
    </xf>
    <xf numFmtId="2" fontId="17" fillId="0" borderId="1" xfId="0" applyNumberFormat="1" applyFont="1" applyBorder="1" applyAlignment="1">
      <alignment horizontal="left" vertical="top" wrapText="1"/>
    </xf>
    <xf numFmtId="2" fontId="17" fillId="0" borderId="1" xfId="0" applyNumberFormat="1" applyFont="1" applyBorder="1" applyAlignment="1">
      <alignment vertical="top" wrapText="1"/>
    </xf>
    <xf numFmtId="0" fontId="17" fillId="0" borderId="2" xfId="0" applyFont="1" applyBorder="1" applyAlignment="1">
      <alignment vertical="top" wrapText="1"/>
    </xf>
    <xf numFmtId="0" fontId="17" fillId="0" borderId="2" xfId="0" applyFont="1" applyBorder="1" applyAlignment="1">
      <alignment horizontal="left" vertical="top" wrapText="1"/>
    </xf>
    <xf numFmtId="0" fontId="6" fillId="0" borderId="1" xfId="3" applyNumberFormat="1" applyFont="1" applyFill="1" applyBorder="1" applyAlignment="1" applyProtection="1">
      <alignment horizontal="left" vertical="top" wrapText="1"/>
      <protection hidden="1"/>
    </xf>
    <xf numFmtId="0" fontId="6" fillId="0" borderId="1" xfId="0" applyFont="1" applyFill="1" applyBorder="1" applyAlignment="1" applyProtection="1">
      <alignment horizontal="left" vertical="top" wrapText="1"/>
      <protection hidden="1"/>
    </xf>
    <xf numFmtId="2" fontId="5" fillId="6" borderId="1" xfId="0" applyNumberFormat="1" applyFont="1" applyFill="1" applyBorder="1" applyAlignment="1">
      <alignment horizontal="left" vertical="top" wrapText="1"/>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top" wrapText="1"/>
    </xf>
    <xf numFmtId="49" fontId="5" fillId="6" borderId="1" xfId="0" applyNumberFormat="1" applyFont="1" applyFill="1" applyBorder="1" applyAlignment="1">
      <alignment horizontal="center" vertical="top" wrapText="1"/>
    </xf>
    <xf numFmtId="0" fontId="2" fillId="6" borderId="1" xfId="3" applyNumberFormat="1" applyFont="1" applyFill="1" applyBorder="1" applyAlignment="1" applyProtection="1">
      <alignment horizontal="left" vertical="top" wrapText="1"/>
      <protection hidden="1"/>
    </xf>
    <xf numFmtId="0" fontId="6" fillId="6" borderId="1" xfId="3" applyNumberFormat="1" applyFont="1" applyFill="1" applyBorder="1" applyAlignment="1" applyProtection="1">
      <alignment horizontal="left" vertical="top" wrapText="1"/>
      <protection hidden="1"/>
    </xf>
    <xf numFmtId="0" fontId="6" fillId="6" borderId="1" xfId="0" applyFont="1" applyFill="1" applyBorder="1" applyAlignment="1" applyProtection="1">
      <alignment horizontal="left" vertical="top" wrapText="1"/>
      <protection hidden="1"/>
    </xf>
    <xf numFmtId="49" fontId="2" fillId="6" borderId="1" xfId="0" applyNumberFormat="1" applyFont="1" applyFill="1" applyBorder="1" applyAlignment="1">
      <alignment horizontal="center" vertical="top" wrapText="1"/>
    </xf>
    <xf numFmtId="0" fontId="2" fillId="6" borderId="1" xfId="0" applyFont="1" applyFill="1" applyBorder="1" applyAlignment="1">
      <alignment horizontal="left" vertical="top" wrapText="1"/>
    </xf>
    <xf numFmtId="164" fontId="2" fillId="6" borderId="1" xfId="0" applyNumberFormat="1" applyFont="1" applyFill="1" applyBorder="1" applyAlignment="1">
      <alignment horizontal="center" vertical="top"/>
    </xf>
    <xf numFmtId="164" fontId="2" fillId="6" borderId="1" xfId="3" applyNumberFormat="1" applyFont="1" applyFill="1" applyBorder="1" applyAlignment="1" applyProtection="1">
      <alignment horizontal="center" vertical="top"/>
      <protection hidden="1"/>
    </xf>
    <xf numFmtId="49" fontId="2" fillId="0" borderId="1" xfId="3" applyNumberFormat="1" applyFont="1" applyFill="1" applyBorder="1" applyAlignment="1" applyProtection="1">
      <alignment horizontal="center" vertical="top"/>
      <protection hidden="1"/>
    </xf>
    <xf numFmtId="0" fontId="2" fillId="0" borderId="1" xfId="3" applyFont="1" applyFill="1" applyBorder="1" applyAlignment="1">
      <alignment horizontal="center" vertical="justify"/>
    </xf>
    <xf numFmtId="49" fontId="5" fillId="0" borderId="1" xfId="0" applyNumberFormat="1" applyFont="1" applyBorder="1" applyAlignment="1">
      <alignment horizontal="center" vertical="top"/>
    </xf>
    <xf numFmtId="0" fontId="5" fillId="0" borderId="5" xfId="0" applyFont="1" applyBorder="1" applyAlignment="1">
      <alignment vertical="top" wrapText="1"/>
    </xf>
    <xf numFmtId="164" fontId="3" fillId="0" borderId="1" xfId="3" applyNumberFormat="1" applyFont="1" applyFill="1" applyBorder="1" applyAlignment="1" applyProtection="1">
      <alignment horizontal="center" vertical="top"/>
      <protection hidden="1"/>
    </xf>
    <xf numFmtId="164" fontId="3" fillId="6" borderId="1" xfId="3" applyNumberFormat="1" applyFont="1" applyFill="1" applyBorder="1" applyAlignment="1" applyProtection="1">
      <alignment horizontal="center" vertical="top"/>
      <protection hidden="1"/>
    </xf>
    <xf numFmtId="164" fontId="7" fillId="5" borderId="1" xfId="0" applyNumberFormat="1" applyFont="1" applyFill="1" applyBorder="1" applyAlignment="1">
      <alignment horizontal="center" vertical="top" wrapText="1"/>
    </xf>
    <xf numFmtId="0" fontId="2" fillId="0" borderId="6" xfId="0" applyFont="1" applyFill="1" applyBorder="1" applyAlignment="1">
      <alignment vertical="top" wrapText="1"/>
    </xf>
    <xf numFmtId="0" fontId="5" fillId="3" borderId="5" xfId="0" applyFont="1" applyFill="1" applyBorder="1" applyAlignment="1">
      <alignment horizontal="left" vertical="top" wrapText="1"/>
    </xf>
    <xf numFmtId="0" fontId="2" fillId="0" borderId="5" xfId="3" applyNumberFormat="1" applyFont="1" applyFill="1" applyBorder="1" applyAlignment="1" applyProtection="1">
      <alignment horizontal="center" vertical="top" wrapText="1"/>
      <protection hidden="1"/>
    </xf>
    <xf numFmtId="0" fontId="2" fillId="0" borderId="5" xfId="0" applyFont="1" applyFill="1" applyBorder="1" applyAlignment="1" applyProtection="1">
      <alignment horizontal="center" vertical="top" wrapText="1"/>
      <protection hidden="1"/>
    </xf>
    <xf numFmtId="0" fontId="5" fillId="0" borderId="7" xfId="0" applyFont="1" applyBorder="1" applyAlignment="1">
      <alignment horizontal="center" vertical="top" wrapText="1"/>
    </xf>
    <xf numFmtId="2" fontId="5" fillId="0" borderId="5" xfId="0" applyNumberFormat="1" applyFont="1" applyFill="1" applyBorder="1" applyAlignment="1">
      <alignment vertical="top" wrapText="1"/>
    </xf>
    <xf numFmtId="0" fontId="2" fillId="0" borderId="8" xfId="0" applyFont="1" applyBorder="1" applyAlignment="1">
      <alignment vertical="top" wrapText="1"/>
    </xf>
    <xf numFmtId="49" fontId="5" fillId="0" borderId="5" xfId="0" applyNumberFormat="1" applyFont="1" applyBorder="1" applyAlignment="1">
      <alignment vertical="top" wrapText="1"/>
    </xf>
    <xf numFmtId="0" fontId="5" fillId="0" borderId="5" xfId="0" applyFont="1" applyFill="1" applyBorder="1" applyAlignment="1">
      <alignmen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vertical="top" wrapText="1"/>
    </xf>
    <xf numFmtId="2" fontId="5" fillId="6" borderId="1" xfId="0" applyNumberFormat="1" applyFont="1" applyFill="1" applyBorder="1" applyAlignment="1">
      <alignment vertical="top" wrapText="1"/>
    </xf>
    <xf numFmtId="164" fontId="2" fillId="7" borderId="1" xfId="0" applyNumberFormat="1" applyFont="1" applyFill="1" applyBorder="1" applyAlignment="1">
      <alignment horizontal="center" vertical="top"/>
    </xf>
    <xf numFmtId="164" fontId="2" fillId="0" borderId="2" xfId="0" applyNumberFormat="1" applyFont="1" applyBorder="1" applyAlignment="1" applyProtection="1">
      <alignment horizontal="center" vertical="top"/>
      <protection hidden="1"/>
    </xf>
    <xf numFmtId="164"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5" xfId="0" applyFont="1" applyBorder="1" applyAlignment="1">
      <alignment horizontal="center" vertical="top" wrapText="1"/>
    </xf>
    <xf numFmtId="49" fontId="5" fillId="0" borderId="5" xfId="0" applyNumberFormat="1" applyFont="1" applyBorder="1" applyAlignment="1">
      <alignment horizontal="center" vertical="top" wrapText="1"/>
    </xf>
    <xf numFmtId="0" fontId="2" fillId="0" borderId="5" xfId="0" applyFont="1" applyBorder="1" applyAlignment="1" applyProtection="1">
      <alignment horizontal="left" vertical="top" wrapText="1"/>
      <protection hidden="1"/>
    </xf>
    <xf numFmtId="0" fontId="5" fillId="0" borderId="5" xfId="0" applyFont="1" applyBorder="1" applyAlignment="1">
      <alignment horizontal="left"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2" fontId="5" fillId="0" borderId="1" xfId="0" applyNumberFormat="1" applyFont="1" applyFill="1" applyBorder="1" applyAlignment="1">
      <alignment horizontal="left" vertical="top" wrapText="1"/>
    </xf>
    <xf numFmtId="0" fontId="6" fillId="0" borderId="5" xfId="0" applyFont="1" applyBorder="1" applyAlignment="1" applyProtection="1">
      <alignment horizontal="left" vertical="top" wrapText="1"/>
      <protection hidden="1"/>
    </xf>
    <xf numFmtId="164" fontId="2" fillId="0" borderId="1" xfId="0" applyNumberFormat="1" applyFont="1" applyBorder="1" applyAlignment="1">
      <alignment horizontal="center" vertical="top" wrapText="1"/>
    </xf>
    <xf numFmtId="0" fontId="5" fillId="0" borderId="1" xfId="0" applyFont="1" applyFill="1" applyBorder="1" applyAlignment="1">
      <alignment horizontal="left" vertical="top" wrapText="1"/>
    </xf>
    <xf numFmtId="2" fontId="5" fillId="0" borderId="1" xfId="0" applyNumberFormat="1" applyFont="1" applyBorder="1" applyAlignment="1">
      <alignment horizontal="left" vertical="top" wrapText="1"/>
    </xf>
    <xf numFmtId="0" fontId="1" fillId="0" borderId="0" xfId="0" applyFont="1" applyAlignment="1">
      <alignment horizontal="center" vertical="top" wrapText="1"/>
    </xf>
    <xf numFmtId="0" fontId="2" fillId="0" borderId="1" xfId="0" applyFont="1" applyBorder="1" applyAlignment="1">
      <alignment horizontal="center" vertical="top" wrapText="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left"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49" fontId="5" fillId="0" borderId="5" xfId="0" applyNumberFormat="1" applyFont="1" applyBorder="1" applyAlignment="1">
      <alignment horizontal="center" vertical="top" wrapText="1"/>
    </xf>
    <xf numFmtId="49" fontId="5" fillId="0" borderId="4" xfId="0" applyNumberFormat="1" applyFont="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164"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0"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4" xfId="0" applyNumberFormat="1" applyFont="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0" fontId="5" fillId="3" borderId="5" xfId="0" applyFont="1" applyFill="1" applyBorder="1" applyAlignment="1">
      <alignment horizontal="left" vertical="top" wrapText="1"/>
    </xf>
    <xf numFmtId="164" fontId="2"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0" applyFont="1" applyBorder="1" applyAlignment="1">
      <alignment horizontal="center" vertical="top" wrapText="1"/>
    </xf>
    <xf numFmtId="0" fontId="5" fillId="0" borderId="1" xfId="0" applyFont="1" applyFill="1" applyBorder="1" applyAlignment="1">
      <alignment horizontal="left" vertical="top" wrapText="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49" fontId="5" fillId="0" borderId="1" xfId="0" applyNumberFormat="1" applyFont="1" applyFill="1" applyBorder="1" applyAlignment="1">
      <alignment horizontal="center" vertical="top" wrapText="1"/>
    </xf>
    <xf numFmtId="49" fontId="5" fillId="3" borderId="5"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49" fontId="2" fillId="6" borderId="5" xfId="0" applyNumberFormat="1" applyFont="1" applyFill="1" applyBorder="1" applyAlignment="1">
      <alignment horizontal="center" vertical="top" wrapText="1"/>
    </xf>
    <xf numFmtId="2" fontId="5" fillId="0" borderId="1" xfId="0" applyNumberFormat="1" applyFont="1" applyFill="1" applyBorder="1" applyAlignment="1">
      <alignment horizontal="left" vertical="top" wrapText="1"/>
    </xf>
    <xf numFmtId="0" fontId="2" fillId="3" borderId="5"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0" fontId="5" fillId="6" borderId="5" xfId="0" applyFont="1" applyFill="1" applyBorder="1" applyAlignment="1">
      <alignment vertical="top" wrapText="1"/>
    </xf>
    <xf numFmtId="0" fontId="2" fillId="6" borderId="5" xfId="0" applyFont="1" applyFill="1" applyBorder="1" applyAlignment="1">
      <alignment vertical="top" wrapText="1"/>
    </xf>
    <xf numFmtId="2" fontId="5" fillId="6" borderId="5" xfId="0" applyNumberFormat="1" applyFont="1" applyFill="1" applyBorder="1" applyAlignment="1">
      <alignment vertical="top" wrapText="1"/>
    </xf>
    <xf numFmtId="49" fontId="5" fillId="0" borderId="5" xfId="0" applyNumberFormat="1" applyFont="1" applyBorder="1" applyAlignment="1">
      <alignment horizontal="center" vertical="top" wrapText="1"/>
    </xf>
    <xf numFmtId="0" fontId="2" fillId="0" borderId="5" xfId="0" applyFont="1" applyFill="1" applyBorder="1" applyAlignment="1">
      <alignment horizontal="left" vertical="top" wrapText="1"/>
    </xf>
    <xf numFmtId="0" fontId="5" fillId="0" borderId="5" xfId="0" applyFont="1" applyBorder="1" applyAlignment="1">
      <alignment horizontal="center" vertical="top" wrapText="1"/>
    </xf>
    <xf numFmtId="0" fontId="2" fillId="3" borderId="5" xfId="1" applyFont="1" applyFill="1" applyBorder="1" applyAlignment="1" applyProtection="1">
      <alignment horizontal="left" vertical="top" wrapText="1"/>
      <protection hidden="1"/>
    </xf>
    <xf numFmtId="164" fontId="2"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165" fontId="2" fillId="0" borderId="1" xfId="4" applyNumberFormat="1" applyFont="1" applyFill="1" applyBorder="1" applyAlignment="1" applyProtection="1">
      <alignment horizontal="center" vertical="top" wrapText="1"/>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49" fontId="5" fillId="0" borderId="1" xfId="0" applyNumberFormat="1" applyFont="1" applyFill="1" applyBorder="1" applyAlignment="1">
      <alignment horizontal="center" vertical="top" wrapText="1"/>
    </xf>
    <xf numFmtId="49" fontId="2" fillId="0" borderId="1" xfId="4" applyNumberFormat="1" applyFont="1" applyFill="1" applyBorder="1" applyAlignment="1" applyProtection="1">
      <alignment horizontal="center" vertical="top" wrapText="1"/>
      <protection hidden="1"/>
    </xf>
    <xf numFmtId="49" fontId="5" fillId="3" borderId="5"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2" fontId="5" fillId="0" borderId="5" xfId="0" applyNumberFormat="1" applyFont="1" applyFill="1" applyBorder="1" applyAlignment="1">
      <alignment vertical="top" wrapText="1"/>
    </xf>
    <xf numFmtId="0" fontId="2" fillId="3" borderId="5" xfId="3" applyNumberFormat="1" applyFont="1" applyFill="1" applyBorder="1" applyAlignment="1" applyProtection="1">
      <alignment horizontal="left" vertical="top" wrapText="1"/>
      <protection hidden="1"/>
    </xf>
    <xf numFmtId="0" fontId="2" fillId="0" borderId="11" xfId="0" applyFont="1" applyBorder="1" applyAlignment="1">
      <alignment vertical="top" wrapText="1"/>
    </xf>
    <xf numFmtId="0" fontId="2" fillId="8" borderId="11" xfId="0" applyFont="1" applyFill="1" applyBorder="1" applyAlignment="1" applyProtection="1">
      <alignment vertical="top" wrapText="1"/>
      <protection hidden="1"/>
    </xf>
    <xf numFmtId="0" fontId="2" fillId="0" borderId="11" xfId="0" applyFont="1" applyBorder="1" applyAlignment="1" applyProtection="1">
      <alignment vertical="top" wrapText="1"/>
      <protection hidden="1"/>
    </xf>
    <xf numFmtId="0" fontId="17" fillId="8" borderId="11" xfId="0" applyFont="1" applyFill="1" applyBorder="1" applyAlignment="1">
      <alignment vertical="top" wrapText="1"/>
    </xf>
    <xf numFmtId="164" fontId="2" fillId="6" borderId="1" xfId="4" applyNumberFormat="1" applyFont="1" applyFill="1" applyBorder="1" applyAlignment="1" applyProtection="1">
      <alignment horizontal="right" vertical="top"/>
      <protection hidden="1"/>
    </xf>
    <xf numFmtId="0" fontId="2" fillId="0" borderId="5" xfId="0" applyFont="1" applyBorder="1" applyAlignment="1" applyProtection="1">
      <alignment horizontal="left" vertical="top" wrapText="1"/>
      <protection hidden="1"/>
    </xf>
    <xf numFmtId="0" fontId="5" fillId="3" borderId="5" xfId="0" applyFont="1" applyFill="1" applyBorder="1" applyAlignment="1">
      <alignment horizontal="left" vertical="top" wrapText="1"/>
    </xf>
    <xf numFmtId="0" fontId="2" fillId="0" borderId="5" xfId="0" applyFont="1" applyFill="1" applyBorder="1" applyAlignment="1" applyProtection="1">
      <alignment horizontal="left" vertical="top" wrapText="1"/>
      <protection hidden="1"/>
    </xf>
    <xf numFmtId="49" fontId="5" fillId="0" borderId="1" xfId="0" applyNumberFormat="1" applyFont="1" applyFill="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2" fontId="5" fillId="6" borderId="5" xfId="0" applyNumberFormat="1" applyFont="1" applyFill="1" applyBorder="1" applyAlignment="1">
      <alignment horizontal="left" vertical="top" wrapText="1"/>
    </xf>
    <xf numFmtId="0" fontId="2" fillId="3" borderId="5" xfId="1" applyFont="1" applyFill="1" applyBorder="1" applyAlignment="1" applyProtection="1">
      <alignment horizontal="left" vertical="top" wrapText="1"/>
      <protection hidden="1"/>
    </xf>
    <xf numFmtId="0" fontId="2"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5" xfId="3" applyNumberFormat="1" applyFont="1" applyFill="1" applyBorder="1" applyAlignment="1" applyProtection="1">
      <alignment vertical="top" wrapText="1"/>
      <protection hidden="1"/>
    </xf>
    <xf numFmtId="164" fontId="2" fillId="6" borderId="1" xfId="6" applyNumberFormat="1" applyFont="1" applyFill="1" applyBorder="1" applyAlignment="1" applyProtection="1">
      <alignment vertical="top"/>
      <protection hidden="1"/>
    </xf>
    <xf numFmtId="164" fontId="7" fillId="6" borderId="1" xfId="0" applyNumberFormat="1" applyFont="1" applyFill="1" applyBorder="1" applyAlignment="1">
      <alignment horizontal="center" vertical="top"/>
    </xf>
    <xf numFmtId="2" fontId="5" fillId="0" borderId="5" xfId="0" applyNumberFormat="1" applyFont="1" applyBorder="1" applyAlignment="1">
      <alignment vertical="top" wrapText="1"/>
    </xf>
    <xf numFmtId="0" fontId="2" fillId="0" borderId="5" xfId="0" applyFont="1" applyFill="1" applyBorder="1" applyAlignment="1">
      <alignment vertical="top" wrapText="1"/>
    </xf>
    <xf numFmtId="0" fontId="17" fillId="0" borderId="5" xfId="0" applyFont="1" applyBorder="1" applyAlignment="1">
      <alignment horizontal="center" vertical="top" wrapText="1"/>
    </xf>
    <xf numFmtId="49" fontId="17" fillId="0" borderId="11" xfId="0" applyNumberFormat="1" applyFont="1" applyBorder="1" applyAlignment="1">
      <alignment horizontal="center" vertical="top" wrapText="1"/>
    </xf>
    <xf numFmtId="0" fontId="2" fillId="8" borderId="1" xfId="0" applyFont="1" applyFill="1" applyBorder="1" applyAlignment="1" applyProtection="1">
      <alignment horizontal="left" vertical="top" wrapText="1"/>
      <protection hidden="1"/>
    </xf>
    <xf numFmtId="0" fontId="17" fillId="8" borderId="2" xfId="0" applyFont="1" applyFill="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pplyProtection="1">
      <alignment horizontal="left" vertical="top" wrapText="1"/>
      <protection hidden="1"/>
    </xf>
    <xf numFmtId="0" fontId="17" fillId="8" borderId="1" xfId="0" applyFont="1" applyFill="1" applyBorder="1" applyAlignment="1">
      <alignment horizontal="left" vertical="top" wrapText="1"/>
    </xf>
    <xf numFmtId="0" fontId="2" fillId="8" borderId="5" xfId="0" applyFont="1" applyFill="1" applyBorder="1" applyAlignment="1" applyProtection="1">
      <alignment horizontal="left" vertical="top" wrapText="1"/>
      <protection hidden="1"/>
    </xf>
    <xf numFmtId="0" fontId="2" fillId="0" borderId="11" xfId="0" applyFont="1" applyBorder="1" applyAlignment="1" applyProtection="1">
      <alignment horizontal="left" vertical="top" wrapText="1"/>
      <protection hidden="1"/>
    </xf>
    <xf numFmtId="0" fontId="17" fillId="8" borderId="11" xfId="0" applyFont="1" applyFill="1" applyBorder="1" applyAlignment="1">
      <alignment horizontal="left" vertical="top" wrapText="1"/>
    </xf>
    <xf numFmtId="2" fontId="17" fillId="8" borderId="5" xfId="0" applyNumberFormat="1" applyFont="1" applyFill="1" applyBorder="1" applyAlignment="1">
      <alignment horizontal="left" vertical="top" wrapText="1"/>
    </xf>
    <xf numFmtId="0" fontId="2" fillId="6" borderId="1" xfId="0" applyFont="1" applyFill="1" applyBorder="1" applyAlignment="1" applyProtection="1">
      <alignment horizontal="left" vertical="top" wrapText="1"/>
      <protection hidden="1"/>
    </xf>
    <xf numFmtId="2" fontId="17" fillId="8" borderId="1" xfId="0" applyNumberFormat="1" applyFont="1" applyFill="1" applyBorder="1" applyAlignment="1">
      <alignment vertical="top" wrapText="1"/>
    </xf>
    <xf numFmtId="0" fontId="2" fillId="8" borderId="2" xfId="0" applyFont="1" applyFill="1" applyBorder="1" applyAlignment="1" applyProtection="1">
      <alignment vertical="top" wrapText="1"/>
      <protection hidden="1"/>
    </xf>
    <xf numFmtId="49" fontId="5" fillId="0" borderId="5"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0" fontId="20" fillId="0" borderId="0" xfId="0" applyFont="1"/>
    <xf numFmtId="0" fontId="19" fillId="0" borderId="0" xfId="0" applyFont="1"/>
    <xf numFmtId="0" fontId="1" fillId="0" borderId="0" xfId="0" applyFont="1" applyAlignment="1">
      <alignment horizontal="center" vertical="top" wrapText="1"/>
    </xf>
    <xf numFmtId="49" fontId="5"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wrapText="1"/>
    </xf>
    <xf numFmtId="0" fontId="5" fillId="3" borderId="5" xfId="0" applyFont="1" applyFill="1" applyBorder="1" applyAlignment="1">
      <alignment horizontal="left" vertical="top" wrapText="1"/>
    </xf>
    <xf numFmtId="49" fontId="5"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18" fillId="0" borderId="0" xfId="0" applyFont="1" applyAlignment="1">
      <alignment horizontal="left"/>
    </xf>
    <xf numFmtId="0" fontId="1" fillId="0" borderId="0" xfId="0" applyFont="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0" fontId="2" fillId="0" borderId="5" xfId="3" applyNumberFormat="1" applyFont="1" applyFill="1" applyBorder="1" applyAlignment="1" applyProtection="1">
      <alignment horizontal="left" vertical="top" wrapText="1"/>
      <protection hidden="1"/>
    </xf>
    <xf numFmtId="0" fontId="2" fillId="0" borderId="4" xfId="3" applyNumberFormat="1" applyFont="1" applyFill="1" applyBorder="1" applyAlignment="1" applyProtection="1">
      <alignment horizontal="left" vertical="top" wrapText="1"/>
      <protection hidden="1"/>
    </xf>
    <xf numFmtId="0" fontId="2" fillId="3" borderId="5" xfId="1" applyFont="1" applyFill="1" applyBorder="1" applyAlignment="1" applyProtection="1">
      <alignment horizontal="left" vertical="top" wrapText="1"/>
      <protection hidden="1"/>
    </xf>
    <xf numFmtId="0" fontId="2" fillId="3" borderId="4" xfId="1" applyFont="1" applyFill="1" applyBorder="1" applyAlignment="1" applyProtection="1">
      <alignment horizontal="left" vertical="top" wrapText="1"/>
      <protection hidden="1"/>
    </xf>
    <xf numFmtId="0" fontId="5" fillId="3" borderId="5" xfId="0" applyFont="1" applyFill="1" applyBorder="1" applyAlignment="1">
      <alignment horizontal="left" vertical="top" wrapText="1"/>
    </xf>
    <xf numFmtId="0" fontId="5" fillId="3" borderId="4" xfId="0" applyFont="1" applyFill="1" applyBorder="1" applyAlignment="1">
      <alignment horizontal="left" vertical="top" wrapText="1"/>
    </xf>
    <xf numFmtId="166" fontId="10" fillId="0" borderId="7" xfId="0" applyNumberFormat="1" applyFont="1" applyFill="1" applyBorder="1" applyAlignment="1">
      <alignment horizontal="left" vertical="top" wrapText="1"/>
    </xf>
    <xf numFmtId="166" fontId="10" fillId="0" borderId="2" xfId="0" applyNumberFormat="1" applyFont="1" applyFill="1" applyBorder="1" applyAlignment="1">
      <alignment horizontal="left" vertical="top" wrapText="1"/>
    </xf>
    <xf numFmtId="0" fontId="10" fillId="0" borderId="7" xfId="3" applyNumberFormat="1" applyFont="1" applyFill="1" applyBorder="1" applyAlignment="1" applyProtection="1">
      <alignment horizontal="left" vertical="top" wrapText="1"/>
      <protection hidden="1"/>
    </xf>
    <xf numFmtId="0" fontId="10" fillId="0" borderId="6" xfId="3" applyNumberFormat="1" applyFont="1" applyFill="1" applyBorder="1" applyAlignment="1" applyProtection="1">
      <alignment horizontal="left" vertical="top" wrapText="1"/>
      <protection hidden="1"/>
    </xf>
    <xf numFmtId="0" fontId="10" fillId="0" borderId="2" xfId="3" applyNumberFormat="1" applyFont="1" applyFill="1" applyBorder="1" applyAlignment="1" applyProtection="1">
      <alignment horizontal="left" vertical="top" wrapText="1"/>
      <protection hidden="1"/>
    </xf>
    <xf numFmtId="166" fontId="10" fillId="0" borderId="8" xfId="0" applyNumberFormat="1" applyFont="1" applyFill="1" applyBorder="1" applyAlignment="1">
      <alignment horizontal="left" vertical="top" wrapText="1"/>
    </xf>
    <xf numFmtId="166" fontId="10" fillId="0" borderId="11" xfId="0"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2" xfId="0" applyFont="1" applyFill="1" applyBorder="1" applyAlignment="1">
      <alignment horizontal="left"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9" xfId="0" applyNumberFormat="1" applyFont="1" applyBorder="1" applyAlignment="1">
      <alignment horizontal="center"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top" wrapText="1"/>
    </xf>
    <xf numFmtId="2" fontId="5" fillId="0" borderId="5" xfId="0" applyNumberFormat="1" applyFont="1" applyBorder="1" applyAlignment="1">
      <alignment horizontal="left" vertical="top" wrapText="1"/>
    </xf>
    <xf numFmtId="2" fontId="5" fillId="0" borderId="9" xfId="0" applyNumberFormat="1" applyFont="1" applyBorder="1" applyAlignment="1">
      <alignment horizontal="left" vertical="top" wrapText="1"/>
    </xf>
    <xf numFmtId="0" fontId="5" fillId="0" borderId="9" xfId="0" applyFont="1" applyBorder="1" applyAlignment="1">
      <alignment horizontal="left" vertical="top" wrapText="1"/>
    </xf>
    <xf numFmtId="0" fontId="2" fillId="0" borderId="4" xfId="0" applyFont="1" applyBorder="1" applyAlignment="1">
      <alignment horizontal="center" vertical="top" wrapText="1"/>
    </xf>
    <xf numFmtId="49" fontId="5" fillId="0" borderId="4" xfId="0" applyNumberFormat="1"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10"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166" fontId="10" fillId="0" borderId="1" xfId="0" applyNumberFormat="1" applyFont="1" applyFill="1" applyBorder="1" applyAlignment="1">
      <alignment horizontal="left" vertical="top" wrapText="1"/>
    </xf>
    <xf numFmtId="0" fontId="2" fillId="0" borderId="9" xfId="3" applyNumberFormat="1" applyFont="1" applyFill="1" applyBorder="1" applyAlignment="1" applyProtection="1">
      <alignment horizontal="left" vertical="top" wrapText="1"/>
      <protection hidden="1"/>
    </xf>
    <xf numFmtId="2" fontId="5" fillId="0" borderId="4" xfId="0" applyNumberFormat="1" applyFont="1" applyBorder="1" applyAlignment="1">
      <alignment horizontal="left" vertical="top" wrapText="1"/>
    </xf>
    <xf numFmtId="0" fontId="2" fillId="0" borderId="5" xfId="0" applyFont="1" applyFill="1" applyBorder="1" applyAlignment="1" applyProtection="1">
      <alignment horizontal="left" vertical="top" wrapText="1"/>
      <protection hidden="1"/>
    </xf>
    <xf numFmtId="0" fontId="2" fillId="0" borderId="4" xfId="0" applyFont="1" applyFill="1" applyBorder="1" applyAlignment="1" applyProtection="1">
      <alignment horizontal="left" vertical="top" wrapText="1"/>
      <protection hidden="1"/>
    </xf>
    <xf numFmtId="0" fontId="2" fillId="0" borderId="5" xfId="3" applyNumberFormat="1" applyFont="1" applyFill="1" applyBorder="1" applyAlignment="1" applyProtection="1">
      <alignment horizontal="center" vertical="top" wrapText="1"/>
      <protection hidden="1"/>
    </xf>
    <xf numFmtId="0" fontId="2" fillId="0" borderId="4" xfId="3" applyNumberFormat="1" applyFont="1" applyFill="1" applyBorder="1" applyAlignment="1" applyProtection="1">
      <alignment horizontal="center" vertical="top" wrapText="1"/>
      <protection hidden="1"/>
    </xf>
    <xf numFmtId="0" fontId="2" fillId="0" borderId="9" xfId="0" applyFont="1" applyFill="1" applyBorder="1" applyAlignment="1" applyProtection="1">
      <alignment horizontal="left" vertical="top" wrapText="1"/>
      <protection hidden="1"/>
    </xf>
    <xf numFmtId="0" fontId="2" fillId="0" borderId="4" xfId="0" applyFont="1" applyFill="1" applyBorder="1" applyAlignment="1">
      <alignment horizontal="left" vertical="top" wrapText="1"/>
    </xf>
    <xf numFmtId="164" fontId="2"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2" fillId="3" borderId="9" xfId="1" applyFont="1" applyFill="1" applyBorder="1" applyAlignment="1" applyProtection="1">
      <alignment horizontal="left" vertical="top" wrapText="1"/>
      <protection hidden="1"/>
    </xf>
    <xf numFmtId="0" fontId="5" fillId="3" borderId="9" xfId="0" applyFont="1" applyFill="1" applyBorder="1" applyAlignment="1">
      <alignment horizontal="left" vertical="top" wrapText="1"/>
    </xf>
    <xf numFmtId="0" fontId="5" fillId="0" borderId="1" xfId="0" applyFont="1" applyBorder="1" applyAlignment="1">
      <alignment horizontal="center" vertical="top" wrapText="1"/>
    </xf>
    <xf numFmtId="0" fontId="2" fillId="0" borderId="5"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49" fontId="5" fillId="0" borderId="9" xfId="0" applyNumberFormat="1" applyFont="1" applyBorder="1" applyAlignment="1">
      <alignment horizontal="left" vertical="top" wrapText="1"/>
    </xf>
    <xf numFmtId="0" fontId="5" fillId="0" borderId="9" xfId="0" applyFont="1" applyBorder="1" applyAlignment="1">
      <alignment horizontal="center" vertical="top" wrapText="1"/>
    </xf>
    <xf numFmtId="0" fontId="1" fillId="4" borderId="7"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2" xfId="0" applyFont="1" applyFill="1" applyBorder="1" applyAlignment="1">
      <alignment horizontal="left" vertical="top" wrapText="1"/>
    </xf>
    <xf numFmtId="49" fontId="2" fillId="0" borderId="5"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17" fillId="0" borderId="7" xfId="0" applyNumberFormat="1" applyFont="1" applyFill="1" applyBorder="1" applyAlignment="1">
      <alignment horizontal="center" vertical="top" wrapText="1"/>
    </xf>
    <xf numFmtId="49" fontId="17" fillId="0" borderId="6" xfId="0" applyNumberFormat="1" applyFont="1" applyFill="1" applyBorder="1" applyAlignment="1">
      <alignment horizontal="center" vertical="top" wrapText="1"/>
    </xf>
    <xf numFmtId="49" fontId="17" fillId="0" borderId="2" xfId="0" applyNumberFormat="1" applyFont="1" applyFill="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0" fontId="2" fillId="0" borderId="9" xfId="3" applyNumberFormat="1" applyFont="1" applyFill="1" applyBorder="1" applyAlignment="1" applyProtection="1">
      <alignment vertical="top" wrapText="1"/>
      <protection hidden="1"/>
    </xf>
    <xf numFmtId="0" fontId="2" fillId="0" borderId="4" xfId="3" applyNumberFormat="1" applyFont="1" applyFill="1" applyBorder="1" applyAlignment="1" applyProtection="1">
      <alignment vertical="top" wrapText="1"/>
      <protection hidden="1"/>
    </xf>
    <xf numFmtId="0" fontId="2" fillId="0" borderId="5" xfId="4" applyNumberFormat="1" applyFont="1" applyFill="1" applyBorder="1" applyAlignment="1" applyProtection="1">
      <alignment horizontal="left" vertical="top" wrapText="1"/>
      <protection hidden="1"/>
    </xf>
    <xf numFmtId="0" fontId="0" fillId="0" borderId="9" xfId="0" applyBorder="1"/>
    <xf numFmtId="0" fontId="0" fillId="0" borderId="4" xfId="0" applyBorder="1"/>
    <xf numFmtId="165" fontId="2" fillId="0" borderId="1" xfId="4" applyNumberFormat="1" applyFont="1" applyFill="1" applyBorder="1" applyAlignment="1" applyProtection="1">
      <alignment horizontal="center" vertical="top" wrapText="1"/>
      <protection hidden="1"/>
    </xf>
    <xf numFmtId="0" fontId="5" fillId="3" borderId="5" xfId="0" applyFont="1" applyFill="1" applyBorder="1" applyAlignment="1">
      <alignment vertical="top" wrapText="1"/>
    </xf>
    <xf numFmtId="0" fontId="5" fillId="3" borderId="9" xfId="0" applyFont="1" applyFill="1" applyBorder="1" applyAlignment="1">
      <alignment vertical="top" wrapText="1"/>
    </xf>
    <xf numFmtId="0" fontId="5" fillId="3" borderId="4" xfId="0" applyFont="1" applyFill="1" applyBorder="1" applyAlignment="1">
      <alignment vertical="top" wrapText="1"/>
    </xf>
    <xf numFmtId="0" fontId="2" fillId="3" borderId="5" xfId="1" applyFont="1" applyFill="1" applyBorder="1" applyAlignment="1" applyProtection="1">
      <alignment vertical="top" wrapText="1"/>
      <protection hidden="1"/>
    </xf>
    <xf numFmtId="0" fontId="2" fillId="3" borderId="9" xfId="1" applyFont="1" applyFill="1" applyBorder="1" applyAlignment="1" applyProtection="1">
      <alignment vertical="top" wrapText="1"/>
      <protection hidden="1"/>
    </xf>
    <xf numFmtId="0" fontId="2" fillId="3" borderId="4" xfId="1" applyFont="1" applyFill="1" applyBorder="1" applyAlignment="1" applyProtection="1">
      <alignment vertical="top" wrapText="1"/>
      <protection hidden="1"/>
    </xf>
    <xf numFmtId="167" fontId="10" fillId="0" borderId="7" xfId="3" applyNumberFormat="1" applyFont="1" applyFill="1" applyBorder="1" applyAlignment="1" applyProtection="1">
      <alignment horizontal="left" vertical="top"/>
      <protection hidden="1"/>
    </xf>
    <xf numFmtId="167" fontId="10" fillId="0" borderId="2" xfId="3" applyNumberFormat="1" applyFont="1" applyFill="1" applyBorder="1" applyAlignment="1" applyProtection="1">
      <alignment horizontal="left" vertical="top"/>
      <protection hidden="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5" xfId="1" applyFont="1" applyFill="1" applyBorder="1" applyAlignment="1" applyProtection="1">
      <alignment horizontal="left" vertical="top" wrapText="1"/>
      <protection hidden="1"/>
    </xf>
    <xf numFmtId="0" fontId="2" fillId="0" borderId="4" xfId="1" applyFont="1" applyFill="1" applyBorder="1" applyAlignment="1" applyProtection="1">
      <alignment horizontal="left" vertical="top" wrapText="1"/>
      <protection hidden="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49" fontId="2" fillId="0" borderId="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1" xfId="4" applyNumberFormat="1" applyFont="1" applyFill="1" applyBorder="1" applyAlignment="1" applyProtection="1">
      <alignment horizontal="center" vertical="top" wrapText="1"/>
      <protection hidden="1"/>
    </xf>
    <xf numFmtId="2" fontId="5" fillId="0" borderId="5" xfId="0" applyNumberFormat="1" applyFont="1" applyFill="1" applyBorder="1" applyAlignment="1">
      <alignment horizontal="left" vertical="top" wrapText="1"/>
    </xf>
    <xf numFmtId="2" fontId="5" fillId="0" borderId="9" xfId="0" applyNumberFormat="1" applyFont="1" applyFill="1" applyBorder="1" applyAlignment="1">
      <alignment horizontal="left" vertical="top" wrapText="1"/>
    </xf>
    <xf numFmtId="2" fontId="5" fillId="0" borderId="4" xfId="0" applyNumberFormat="1" applyFont="1" applyFill="1" applyBorder="1" applyAlignment="1">
      <alignment horizontal="left" vertical="top" wrapText="1"/>
    </xf>
    <xf numFmtId="0" fontId="2" fillId="0" borderId="5" xfId="0" applyFont="1" applyFill="1" applyBorder="1" applyAlignment="1" applyProtection="1">
      <alignment horizontal="center" vertical="top" wrapText="1"/>
      <protection hidden="1"/>
    </xf>
    <xf numFmtId="0" fontId="2" fillId="0" borderId="4" xfId="0" applyFont="1" applyFill="1" applyBorder="1" applyAlignment="1" applyProtection="1">
      <alignment horizontal="center" vertical="top" wrapText="1"/>
      <protection hidden="1"/>
    </xf>
    <xf numFmtId="0" fontId="12" fillId="4" borderId="7"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2" xfId="0" applyFont="1" applyFill="1" applyBorder="1" applyAlignment="1">
      <alignment horizontal="left" vertical="top" wrapText="1"/>
    </xf>
    <xf numFmtId="2" fontId="5" fillId="3" borderId="5" xfId="0" applyNumberFormat="1" applyFont="1" applyFill="1" applyBorder="1" applyAlignment="1">
      <alignment horizontal="left" vertical="top" wrapText="1"/>
    </xf>
    <xf numFmtId="2" fontId="5" fillId="3" borderId="4" xfId="0" applyNumberFormat="1" applyFont="1" applyFill="1" applyBorder="1" applyAlignment="1">
      <alignment horizontal="left" vertical="top" wrapText="1"/>
    </xf>
    <xf numFmtId="0" fontId="2" fillId="0" borderId="5" xfId="0" applyNumberFormat="1" applyFont="1" applyBorder="1" applyAlignment="1">
      <alignment horizontal="left" vertical="top" wrapText="1"/>
    </xf>
    <xf numFmtId="0" fontId="2" fillId="0" borderId="9"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2" fontId="5" fillId="0" borderId="1" xfId="0" applyNumberFormat="1" applyFont="1" applyBorder="1" applyAlignment="1">
      <alignment horizontal="left" vertical="top" wrapText="1"/>
    </xf>
    <xf numFmtId="0" fontId="10" fillId="0" borderId="1" xfId="0" applyNumberFormat="1" applyFont="1" applyBorder="1" applyAlignment="1">
      <alignment horizontal="left" vertical="top" wrapText="1"/>
    </xf>
    <xf numFmtId="0" fontId="0" fillId="0" borderId="2" xfId="0" applyBorder="1"/>
    <xf numFmtId="0" fontId="12" fillId="2" borderId="7"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2" xfId="0" applyFont="1" applyFill="1" applyBorder="1" applyAlignment="1">
      <alignment horizontal="left" vertical="top" wrapText="1"/>
    </xf>
    <xf numFmtId="0" fontId="10" fillId="5" borderId="1"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6" borderId="4" xfId="0" applyFont="1" applyFill="1" applyBorder="1" applyAlignment="1">
      <alignment horizontal="left" vertical="top" wrapText="1"/>
    </xf>
    <xf numFmtId="0" fontId="2" fillId="6" borderId="5" xfId="3" applyNumberFormat="1" applyFont="1" applyFill="1" applyBorder="1" applyAlignment="1" applyProtection="1">
      <alignment horizontal="left" vertical="top" wrapText="1"/>
      <protection hidden="1"/>
    </xf>
    <xf numFmtId="0" fontId="2" fillId="6" borderId="4" xfId="3" applyNumberFormat="1" applyFont="1" applyFill="1" applyBorder="1" applyAlignment="1" applyProtection="1">
      <alignment horizontal="left" vertical="top" wrapText="1"/>
      <protection hidden="1"/>
    </xf>
    <xf numFmtId="2" fontId="5" fillId="6" borderId="5" xfId="0" applyNumberFormat="1" applyFont="1" applyFill="1" applyBorder="1" applyAlignment="1">
      <alignment horizontal="left" vertical="top" wrapText="1"/>
    </xf>
    <xf numFmtId="2" fontId="5" fillId="6" borderId="4" xfId="0" applyNumberFormat="1" applyFont="1" applyFill="1" applyBorder="1" applyAlignment="1">
      <alignment horizontal="left" vertical="top" wrapText="1"/>
    </xf>
    <xf numFmtId="0" fontId="19" fillId="0" borderId="10" xfId="0" applyFont="1" applyBorder="1"/>
    <xf numFmtId="0" fontId="19" fillId="0" borderId="10" xfId="0" applyFont="1" applyBorder="1" applyAlignment="1">
      <alignment horizontal="justify" wrapText="1"/>
    </xf>
    <xf numFmtId="0" fontId="2" fillId="0" borderId="5" xfId="0" applyFont="1" applyFill="1" applyBorder="1" applyAlignment="1">
      <alignment horizontal="center" vertical="top" wrapText="1"/>
    </xf>
    <xf numFmtId="0" fontId="2" fillId="0" borderId="9" xfId="0" applyFont="1" applyFill="1" applyBorder="1" applyAlignment="1">
      <alignment horizontal="center" vertical="top" wrapText="1"/>
    </xf>
    <xf numFmtId="0" fontId="0" fillId="0" borderId="6" xfId="0" applyBorder="1"/>
    <xf numFmtId="0" fontId="2" fillId="0" borderId="5" xfId="0" applyFont="1" applyBorder="1" applyAlignment="1">
      <alignment vertical="top" wrapText="1"/>
    </xf>
    <xf numFmtId="0" fontId="2" fillId="0" borderId="4" xfId="0" applyFont="1" applyBorder="1" applyAlignment="1">
      <alignment vertical="top" wrapText="1"/>
    </xf>
    <xf numFmtId="0" fontId="1" fillId="4" borderId="7" xfId="0" applyNumberFormat="1" applyFont="1" applyFill="1" applyBorder="1" applyAlignment="1">
      <alignment horizontal="left" vertical="top" wrapText="1"/>
    </xf>
    <xf numFmtId="0" fontId="1" fillId="4" borderId="6" xfId="0" applyNumberFormat="1" applyFont="1" applyFill="1" applyBorder="1" applyAlignment="1">
      <alignment horizontal="left" vertical="top" wrapText="1"/>
    </xf>
    <xf numFmtId="0" fontId="1" fillId="4" borderId="2" xfId="0" applyNumberFormat="1" applyFont="1" applyFill="1" applyBorder="1" applyAlignment="1">
      <alignment horizontal="left" vertical="top" wrapText="1"/>
    </xf>
    <xf numFmtId="164" fontId="2" fillId="0" borderId="5" xfId="0" applyNumberFormat="1" applyFont="1" applyFill="1" applyBorder="1" applyAlignment="1">
      <alignment horizontal="center" vertical="top" wrapText="1"/>
    </xf>
    <xf numFmtId="164" fontId="2" fillId="0" borderId="9" xfId="0" applyNumberFormat="1" applyFont="1" applyFill="1" applyBorder="1" applyAlignment="1">
      <alignment horizontal="center" vertical="top" wrapText="1"/>
    </xf>
    <xf numFmtId="164" fontId="2" fillId="0" borderId="4" xfId="0" applyNumberFormat="1" applyFont="1" applyFill="1" applyBorder="1" applyAlignment="1">
      <alignment horizontal="center" vertical="top" wrapText="1"/>
    </xf>
    <xf numFmtId="0" fontId="2" fillId="0" borderId="9" xfId="0" applyFont="1" applyBorder="1" applyAlignment="1" applyProtection="1">
      <alignment horizontal="left" vertical="top" wrapText="1"/>
      <protection hidden="1"/>
    </xf>
    <xf numFmtId="0" fontId="2" fillId="0" borderId="4" xfId="0" applyFont="1" applyFill="1" applyBorder="1" applyAlignment="1">
      <alignment horizontal="center" vertical="top" wrapText="1"/>
    </xf>
    <xf numFmtId="0" fontId="2" fillId="3" borderId="5" xfId="0" applyFont="1" applyFill="1" applyBorder="1" applyAlignment="1" applyProtection="1">
      <alignment horizontal="left" vertical="top" wrapText="1"/>
      <protection hidden="1"/>
    </xf>
    <xf numFmtId="0" fontId="2" fillId="3" borderId="9" xfId="0" applyFont="1" applyFill="1" applyBorder="1" applyAlignment="1" applyProtection="1">
      <alignment horizontal="left" vertical="top" wrapText="1"/>
      <protection hidden="1"/>
    </xf>
    <xf numFmtId="0" fontId="2" fillId="3" borderId="4" xfId="0" applyFont="1" applyFill="1" applyBorder="1" applyAlignment="1" applyProtection="1">
      <alignment horizontal="left" vertical="top" wrapText="1"/>
      <protection hidden="1"/>
    </xf>
    <xf numFmtId="0" fontId="5" fillId="0" borderId="9" xfId="0" applyFont="1" applyFill="1" applyBorder="1" applyAlignment="1">
      <alignment horizontal="left" vertical="top" wrapText="1"/>
    </xf>
    <xf numFmtId="2" fontId="17" fillId="0" borderId="5" xfId="0" applyNumberFormat="1" applyFont="1" applyBorder="1" applyAlignment="1">
      <alignment horizontal="left" vertical="top" wrapText="1"/>
    </xf>
    <xf numFmtId="2" fontId="17" fillId="0" borderId="4" xfId="0" applyNumberFormat="1" applyFont="1" applyBorder="1" applyAlignment="1">
      <alignment horizontal="left" vertical="top" wrapText="1"/>
    </xf>
    <xf numFmtId="0" fontId="17" fillId="0" borderId="5" xfId="0" applyFont="1" applyBorder="1" applyAlignment="1">
      <alignment horizontal="left" vertical="top" wrapText="1"/>
    </xf>
    <xf numFmtId="0" fontId="17" fillId="0" borderId="4" xfId="0" applyFont="1" applyBorder="1" applyAlignment="1">
      <alignment horizontal="left" vertical="top" wrapText="1"/>
    </xf>
  </cellXfs>
  <cellStyles count="7">
    <cellStyle name="Обычный" xfId="0" builtinId="0"/>
    <cellStyle name="Обычный 2" xfId="1"/>
    <cellStyle name="Обычный 7" xfId="2"/>
    <cellStyle name="Обычный_tmp" xfId="3"/>
    <cellStyle name="Обычный_tmp 2" xfId="6"/>
    <cellStyle name="Обычный_tmp 5" xfId="4"/>
    <cellStyle name="Обычный_tmp 6"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407"/>
  <sheetViews>
    <sheetView tabSelected="1" zoomScale="60" zoomScaleNormal="60" workbookViewId="0">
      <pane ySplit="10" topLeftCell="A66" activePane="bottomLeft" state="frozen"/>
      <selection pane="bottomLeft" activeCell="P7" sqref="P7:P8"/>
    </sheetView>
  </sheetViews>
  <sheetFormatPr defaultRowHeight="12.75"/>
  <cols>
    <col min="1" max="1" width="6.5703125" customWidth="1"/>
    <col min="2" max="2" width="14" customWidth="1"/>
    <col min="3" max="3" width="34.140625" customWidth="1"/>
    <col min="4" max="4" width="46.28515625" customWidth="1"/>
    <col min="5" max="5" width="7.5703125" customWidth="1"/>
    <col min="6" max="6" width="17.28515625" customWidth="1"/>
    <col min="7" max="7" width="5.7109375" customWidth="1"/>
    <col min="8" max="8" width="4.85546875" customWidth="1"/>
    <col min="9" max="9" width="17.85546875" customWidth="1"/>
    <col min="10" max="10" width="5.7109375" customWidth="1"/>
    <col min="11" max="11" width="15.42578125" customWidth="1"/>
    <col min="12" max="14" width="16.7109375" customWidth="1"/>
    <col min="15" max="15" width="15.140625" customWidth="1"/>
    <col min="16" max="16" width="17.5703125" customWidth="1"/>
  </cols>
  <sheetData>
    <row r="1" spans="1:16" ht="40.5" customHeight="1">
      <c r="A1" s="280"/>
      <c r="B1" s="280"/>
      <c r="C1" s="280"/>
      <c r="D1" s="280"/>
      <c r="E1" s="280"/>
      <c r="F1" s="280"/>
      <c r="G1" s="280"/>
      <c r="H1" s="280"/>
      <c r="I1" s="280"/>
      <c r="J1" s="280"/>
      <c r="K1" s="280"/>
      <c r="L1" s="280"/>
      <c r="M1" s="280"/>
      <c r="N1" s="280"/>
      <c r="O1" s="280"/>
      <c r="P1" s="280"/>
    </row>
    <row r="2" spans="1:16" ht="30" customHeight="1">
      <c r="A2" s="281" t="s">
        <v>181</v>
      </c>
      <c r="B2" s="281"/>
      <c r="C2" s="281"/>
      <c r="D2" s="281"/>
      <c r="E2" s="281"/>
      <c r="F2" s="281"/>
      <c r="G2" s="281"/>
      <c r="H2" s="281"/>
      <c r="I2" s="281"/>
      <c r="J2" s="281"/>
      <c r="K2" s="281"/>
      <c r="L2" s="281"/>
      <c r="M2" s="281"/>
      <c r="N2" s="281"/>
      <c r="O2" s="281"/>
      <c r="P2" s="281"/>
    </row>
    <row r="3" spans="1:16" ht="21.75" customHeight="1">
      <c r="A3" s="281" t="s">
        <v>988</v>
      </c>
      <c r="B3" s="281"/>
      <c r="C3" s="281"/>
      <c r="D3" s="281"/>
      <c r="E3" s="281"/>
      <c r="F3" s="281"/>
      <c r="G3" s="281"/>
      <c r="H3" s="281"/>
      <c r="I3" s="281"/>
      <c r="J3" s="281"/>
      <c r="K3" s="281"/>
      <c r="L3" s="281"/>
      <c r="M3" s="281"/>
      <c r="N3" s="281"/>
      <c r="O3" s="281"/>
      <c r="P3" s="281"/>
    </row>
    <row r="4" spans="1:16" ht="21.75" customHeight="1">
      <c r="A4" s="267"/>
      <c r="B4" s="267"/>
      <c r="C4" s="267"/>
      <c r="D4" s="281" t="s">
        <v>989</v>
      </c>
      <c r="E4" s="281"/>
      <c r="F4" s="281"/>
      <c r="G4" s="281"/>
      <c r="H4" s="281"/>
      <c r="I4" s="281"/>
      <c r="J4" s="281"/>
      <c r="K4" s="281"/>
      <c r="L4" s="281"/>
      <c r="M4" s="267"/>
      <c r="N4" s="267"/>
      <c r="O4" s="267"/>
      <c r="P4" s="267"/>
    </row>
    <row r="5" spans="1:16" ht="21.75" customHeight="1">
      <c r="A5" s="160"/>
      <c r="B5" s="160"/>
      <c r="C5" s="160"/>
      <c r="D5" s="160"/>
      <c r="E5" s="160"/>
      <c r="F5" s="160"/>
      <c r="G5" s="160"/>
      <c r="H5" s="160"/>
      <c r="I5" s="160"/>
      <c r="J5" s="160"/>
      <c r="K5" s="160"/>
      <c r="L5" s="160"/>
      <c r="M5" s="160"/>
      <c r="N5" s="160"/>
      <c r="O5" s="160"/>
      <c r="P5" s="160"/>
    </row>
    <row r="6" spans="1:16" ht="32.25" customHeight="1">
      <c r="A6" s="278" t="s">
        <v>65</v>
      </c>
      <c r="B6" s="278" t="s">
        <v>66</v>
      </c>
      <c r="C6" s="278" t="s">
        <v>67</v>
      </c>
      <c r="D6" s="278" t="s">
        <v>39</v>
      </c>
      <c r="E6" s="278"/>
      <c r="F6" s="278"/>
      <c r="G6" s="278" t="s">
        <v>40</v>
      </c>
      <c r="H6" s="278"/>
      <c r="I6" s="278"/>
      <c r="J6" s="278"/>
      <c r="K6" s="278" t="s">
        <v>425</v>
      </c>
      <c r="L6" s="278"/>
      <c r="M6" s="278"/>
      <c r="N6" s="278"/>
      <c r="O6" s="278"/>
      <c r="P6" s="278"/>
    </row>
    <row r="7" spans="1:16" ht="30.75" customHeight="1">
      <c r="A7" s="278"/>
      <c r="B7" s="278"/>
      <c r="C7" s="278"/>
      <c r="D7" s="278" t="s">
        <v>54</v>
      </c>
      <c r="E7" s="278" t="s">
        <v>41</v>
      </c>
      <c r="F7" s="278" t="s">
        <v>55</v>
      </c>
      <c r="G7" s="279" t="s">
        <v>42</v>
      </c>
      <c r="H7" s="279" t="s">
        <v>43</v>
      </c>
      <c r="I7" s="279" t="s">
        <v>44</v>
      </c>
      <c r="J7" s="279" t="s">
        <v>45</v>
      </c>
      <c r="K7" s="282" t="s">
        <v>631</v>
      </c>
      <c r="L7" s="283"/>
      <c r="M7" s="278" t="s">
        <v>990</v>
      </c>
      <c r="N7" s="278" t="s">
        <v>632</v>
      </c>
      <c r="O7" s="278" t="s">
        <v>633</v>
      </c>
      <c r="P7" s="278" t="s">
        <v>634</v>
      </c>
    </row>
    <row r="8" spans="1:16" ht="59.25" customHeight="1">
      <c r="A8" s="278"/>
      <c r="B8" s="278"/>
      <c r="C8" s="278"/>
      <c r="D8" s="278"/>
      <c r="E8" s="278"/>
      <c r="F8" s="278"/>
      <c r="G8" s="279"/>
      <c r="H8" s="279"/>
      <c r="I8" s="279"/>
      <c r="J8" s="279"/>
      <c r="K8" s="1" t="s">
        <v>46</v>
      </c>
      <c r="L8" s="1" t="s">
        <v>47</v>
      </c>
      <c r="M8" s="278"/>
      <c r="N8" s="278"/>
      <c r="O8" s="278"/>
      <c r="P8" s="278"/>
    </row>
    <row r="9" spans="1:16" ht="16.5" customHeight="1">
      <c r="A9" s="1">
        <v>1</v>
      </c>
      <c r="B9" s="1">
        <v>2</v>
      </c>
      <c r="C9" s="1">
        <v>3</v>
      </c>
      <c r="D9" s="1">
        <v>4</v>
      </c>
      <c r="E9" s="1">
        <v>5</v>
      </c>
      <c r="F9" s="1">
        <v>6</v>
      </c>
      <c r="G9" s="1">
        <v>7</v>
      </c>
      <c r="H9" s="1">
        <v>8</v>
      </c>
      <c r="I9" s="1">
        <v>9</v>
      </c>
      <c r="J9" s="1">
        <v>10</v>
      </c>
      <c r="K9" s="1">
        <v>11</v>
      </c>
      <c r="L9" s="1">
        <v>12</v>
      </c>
      <c r="M9" s="1">
        <v>11</v>
      </c>
      <c r="N9" s="1">
        <v>12</v>
      </c>
      <c r="O9" s="1">
        <v>13</v>
      </c>
      <c r="P9" s="1">
        <v>14</v>
      </c>
    </row>
    <row r="10" spans="1:16" ht="39" customHeight="1">
      <c r="A10" s="394" t="s">
        <v>152</v>
      </c>
      <c r="B10" s="394"/>
      <c r="C10" s="394"/>
      <c r="D10" s="394"/>
      <c r="E10" s="394"/>
      <c r="F10" s="394"/>
      <c r="G10" s="394"/>
      <c r="H10" s="394"/>
      <c r="I10" s="394"/>
      <c r="J10" s="394"/>
      <c r="K10" s="128">
        <f t="shared" ref="K10:P10" si="0">K11+K249+K305+K316+K385+K395+K406</f>
        <v>2318935.5999999996</v>
      </c>
      <c r="L10" s="128">
        <f t="shared" si="0"/>
        <v>2271444.0999999996</v>
      </c>
      <c r="M10" s="128">
        <f t="shared" si="0"/>
        <v>2668871.2999999998</v>
      </c>
      <c r="N10" s="128">
        <f t="shared" si="0"/>
        <v>2446175.4</v>
      </c>
      <c r="O10" s="128">
        <f t="shared" si="0"/>
        <v>2322798.3000000003</v>
      </c>
      <c r="P10" s="128">
        <f t="shared" si="0"/>
        <v>2265999.5999999996</v>
      </c>
    </row>
    <row r="11" spans="1:16" ht="36.75" customHeight="1">
      <c r="A11" s="391" t="s">
        <v>48</v>
      </c>
      <c r="B11" s="392"/>
      <c r="C11" s="392"/>
      <c r="D11" s="392"/>
      <c r="E11" s="392"/>
      <c r="F11" s="392"/>
      <c r="G11" s="392"/>
      <c r="H11" s="392"/>
      <c r="I11" s="392"/>
      <c r="J11" s="393"/>
      <c r="K11" s="8">
        <f t="shared" ref="K11:P11" si="1">K12+K206</f>
        <v>966559.9</v>
      </c>
      <c r="L11" s="8">
        <f t="shared" si="1"/>
        <v>932550.3</v>
      </c>
      <c r="M11" s="8">
        <f t="shared" si="1"/>
        <v>1143427.2999999996</v>
      </c>
      <c r="N11" s="8">
        <f t="shared" si="1"/>
        <v>987020.4</v>
      </c>
      <c r="O11" s="8">
        <f t="shared" si="1"/>
        <v>881188.29999999993</v>
      </c>
      <c r="P11" s="8">
        <f t="shared" si="1"/>
        <v>812857.7</v>
      </c>
    </row>
    <row r="12" spans="1:16" ht="39" customHeight="1">
      <c r="A12" s="378" t="s">
        <v>153</v>
      </c>
      <c r="B12" s="379"/>
      <c r="C12" s="379"/>
      <c r="D12" s="379"/>
      <c r="E12" s="379"/>
      <c r="F12" s="379"/>
      <c r="G12" s="379"/>
      <c r="H12" s="379"/>
      <c r="I12" s="379"/>
      <c r="J12" s="380"/>
      <c r="K12" s="46">
        <f t="shared" ref="K12:P12" si="2">K13+K18+K42+K44+K48+K65+K68+K72+K79+K101+K111+K118+K126+K130+K136+K141+K162+K164+K166+K168+K171+K174+K192+K195+K202</f>
        <v>965081.9</v>
      </c>
      <c r="L12" s="46">
        <f t="shared" si="2"/>
        <v>931072.3</v>
      </c>
      <c r="M12" s="46">
        <f t="shared" si="2"/>
        <v>1141949.2999999996</v>
      </c>
      <c r="N12" s="46">
        <f t="shared" si="2"/>
        <v>985542.4</v>
      </c>
      <c r="O12" s="46">
        <f t="shared" si="2"/>
        <v>881188.29999999993</v>
      </c>
      <c r="P12" s="46">
        <f t="shared" si="2"/>
        <v>812857.7</v>
      </c>
    </row>
    <row r="13" spans="1:16" ht="65.25" customHeight="1">
      <c r="A13" s="321" t="s">
        <v>154</v>
      </c>
      <c r="B13" s="321"/>
      <c r="C13" s="302" t="s">
        <v>155</v>
      </c>
      <c r="D13" s="303"/>
      <c r="E13" s="303"/>
      <c r="F13" s="303"/>
      <c r="G13" s="303"/>
      <c r="H13" s="303"/>
      <c r="I13" s="303"/>
      <c r="J13" s="304"/>
      <c r="K13" s="7">
        <f t="shared" ref="K13:P13" si="3">SUM(K14:K17)</f>
        <v>31094.1</v>
      </c>
      <c r="L13" s="7">
        <f t="shared" si="3"/>
        <v>30483.599999999999</v>
      </c>
      <c r="M13" s="7">
        <f t="shared" si="3"/>
        <v>26078</v>
      </c>
      <c r="N13" s="7">
        <f t="shared" si="3"/>
        <v>8312</v>
      </c>
      <c r="O13" s="7">
        <f t="shared" si="3"/>
        <v>3312</v>
      </c>
      <c r="P13" s="7">
        <f t="shared" si="3"/>
        <v>3312</v>
      </c>
    </row>
    <row r="14" spans="1:16" ht="31.5" customHeight="1">
      <c r="A14" s="316">
        <v>905</v>
      </c>
      <c r="B14" s="307" t="s">
        <v>79</v>
      </c>
      <c r="C14" s="288" t="s">
        <v>72</v>
      </c>
      <c r="D14" s="284" t="s">
        <v>56</v>
      </c>
      <c r="E14" s="284" t="s">
        <v>57</v>
      </c>
      <c r="F14" s="284" t="s">
        <v>58</v>
      </c>
      <c r="G14" s="307" t="s">
        <v>59</v>
      </c>
      <c r="H14" s="307" t="s">
        <v>68</v>
      </c>
      <c r="I14" s="144" t="s">
        <v>69</v>
      </c>
      <c r="J14" s="144" t="s">
        <v>63</v>
      </c>
      <c r="K14" s="143">
        <v>2745.3</v>
      </c>
      <c r="L14" s="143">
        <v>2645.8</v>
      </c>
      <c r="M14" s="143">
        <v>2697</v>
      </c>
      <c r="N14" s="143">
        <v>2805</v>
      </c>
      <c r="O14" s="143">
        <v>2805</v>
      </c>
      <c r="P14" s="143">
        <v>2805</v>
      </c>
    </row>
    <row r="15" spans="1:16" ht="68.25" customHeight="1">
      <c r="A15" s="317"/>
      <c r="B15" s="315"/>
      <c r="C15" s="289"/>
      <c r="D15" s="285"/>
      <c r="E15" s="285"/>
      <c r="F15" s="285"/>
      <c r="G15" s="315"/>
      <c r="H15" s="315"/>
      <c r="I15" s="144" t="s">
        <v>69</v>
      </c>
      <c r="J15" s="144" t="s">
        <v>64</v>
      </c>
      <c r="K15" s="143">
        <v>11</v>
      </c>
      <c r="L15" s="143">
        <v>0</v>
      </c>
      <c r="M15" s="143">
        <v>7</v>
      </c>
      <c r="N15" s="143">
        <v>7</v>
      </c>
      <c r="O15" s="143">
        <v>7</v>
      </c>
      <c r="P15" s="143">
        <v>7</v>
      </c>
    </row>
    <row r="16" spans="1:16" ht="158.25" customHeight="1">
      <c r="A16" s="2">
        <v>902</v>
      </c>
      <c r="B16" s="4" t="s">
        <v>211</v>
      </c>
      <c r="C16" s="9" t="s">
        <v>225</v>
      </c>
      <c r="D16" s="35" t="s">
        <v>449</v>
      </c>
      <c r="E16" s="9" t="s">
        <v>424</v>
      </c>
      <c r="F16" s="37" t="s">
        <v>761</v>
      </c>
      <c r="G16" s="26" t="s">
        <v>59</v>
      </c>
      <c r="H16" s="27" t="s">
        <v>212</v>
      </c>
      <c r="I16" s="26" t="s">
        <v>104</v>
      </c>
      <c r="J16" s="26" t="s">
        <v>64</v>
      </c>
      <c r="K16" s="120">
        <v>500</v>
      </c>
      <c r="L16" s="120">
        <v>0</v>
      </c>
      <c r="M16" s="120">
        <v>15000</v>
      </c>
      <c r="N16" s="120">
        <v>500</v>
      </c>
      <c r="O16" s="120">
        <v>500</v>
      </c>
      <c r="P16" s="120">
        <v>500</v>
      </c>
    </row>
    <row r="17" spans="1:16" s="99" customFormat="1" ht="78.75">
      <c r="A17" s="96">
        <v>905</v>
      </c>
      <c r="B17" s="97" t="s">
        <v>80</v>
      </c>
      <c r="C17" s="81" t="s">
        <v>74</v>
      </c>
      <c r="D17" s="98" t="s">
        <v>56</v>
      </c>
      <c r="E17" s="98" t="s">
        <v>57</v>
      </c>
      <c r="F17" s="98" t="s">
        <v>58</v>
      </c>
      <c r="G17" s="346" t="s">
        <v>150</v>
      </c>
      <c r="H17" s="347"/>
      <c r="I17" s="347"/>
      <c r="J17" s="348"/>
      <c r="K17" s="12">
        <v>27837.8</v>
      </c>
      <c r="L17" s="12">
        <v>27837.8</v>
      </c>
      <c r="M17" s="12">
        <v>8374</v>
      </c>
      <c r="N17" s="12">
        <v>5000</v>
      </c>
      <c r="O17" s="12">
        <v>0</v>
      </c>
      <c r="P17" s="12">
        <v>0</v>
      </c>
    </row>
    <row r="18" spans="1:16" ht="39" customHeight="1">
      <c r="A18" s="321" t="s">
        <v>137</v>
      </c>
      <c r="B18" s="321"/>
      <c r="C18" s="302" t="s">
        <v>136</v>
      </c>
      <c r="D18" s="303"/>
      <c r="E18" s="303"/>
      <c r="F18" s="303"/>
      <c r="G18" s="303"/>
      <c r="H18" s="303"/>
      <c r="I18" s="303"/>
      <c r="J18" s="304"/>
      <c r="K18" s="7">
        <f>SUM(K19:K41)</f>
        <v>13511.5</v>
      </c>
      <c r="L18" s="7">
        <f t="shared" ref="L18:P18" si="4">SUM(L19:L41)</f>
        <v>8916.1000000000022</v>
      </c>
      <c r="M18" s="7">
        <f t="shared" si="4"/>
        <v>36662.9</v>
      </c>
      <c r="N18" s="7">
        <f t="shared" si="4"/>
        <v>7799.0999999999995</v>
      </c>
      <c r="O18" s="7">
        <f t="shared" si="4"/>
        <v>6533.1</v>
      </c>
      <c r="P18" s="7">
        <f t="shared" si="4"/>
        <v>6653.1</v>
      </c>
    </row>
    <row r="19" spans="1:16" ht="33" customHeight="1">
      <c r="A19" s="316">
        <v>921</v>
      </c>
      <c r="B19" s="307" t="s">
        <v>87</v>
      </c>
      <c r="C19" s="288" t="s">
        <v>88</v>
      </c>
      <c r="D19" s="311" t="s">
        <v>357</v>
      </c>
      <c r="E19" s="284" t="s">
        <v>179</v>
      </c>
      <c r="F19" s="284" t="s">
        <v>89</v>
      </c>
      <c r="G19" s="4" t="s">
        <v>59</v>
      </c>
      <c r="H19" s="4">
        <v>13</v>
      </c>
      <c r="I19" s="4" t="s">
        <v>15</v>
      </c>
      <c r="J19" s="4">
        <v>200</v>
      </c>
      <c r="K19" s="23">
        <v>600.5</v>
      </c>
      <c r="L19" s="23">
        <v>321.2</v>
      </c>
      <c r="M19" s="23">
        <v>3378.2</v>
      </c>
      <c r="N19" s="23">
        <v>878</v>
      </c>
      <c r="O19" s="23">
        <v>300</v>
      </c>
      <c r="P19" s="23">
        <v>300</v>
      </c>
    </row>
    <row r="20" spans="1:16" ht="47.25" customHeight="1">
      <c r="A20" s="317"/>
      <c r="B20" s="315"/>
      <c r="C20" s="289"/>
      <c r="D20" s="323"/>
      <c r="E20" s="285"/>
      <c r="F20" s="285"/>
      <c r="G20" s="4" t="s">
        <v>59</v>
      </c>
      <c r="H20" s="4">
        <v>13</v>
      </c>
      <c r="I20" s="4" t="s">
        <v>15</v>
      </c>
      <c r="J20" s="4">
        <v>800</v>
      </c>
      <c r="K20" s="23">
        <v>330</v>
      </c>
      <c r="L20" s="23">
        <v>275</v>
      </c>
      <c r="M20" s="23">
        <v>0</v>
      </c>
      <c r="N20" s="23">
        <v>0</v>
      </c>
      <c r="O20" s="23">
        <v>0</v>
      </c>
      <c r="P20" s="23">
        <v>0</v>
      </c>
    </row>
    <row r="21" spans="1:16" ht="246.75" customHeight="1">
      <c r="A21" s="2">
        <v>921</v>
      </c>
      <c r="B21" s="91" t="s">
        <v>210</v>
      </c>
      <c r="C21" s="9" t="s">
        <v>209</v>
      </c>
      <c r="D21" s="214" t="s">
        <v>762</v>
      </c>
      <c r="E21" s="215" t="s">
        <v>763</v>
      </c>
      <c r="F21" s="215" t="s">
        <v>764</v>
      </c>
      <c r="G21" s="4" t="s">
        <v>82</v>
      </c>
      <c r="H21" s="4" t="s">
        <v>204</v>
      </c>
      <c r="I21" s="26" t="s">
        <v>25</v>
      </c>
      <c r="J21" s="4">
        <v>200</v>
      </c>
      <c r="K21" s="121">
        <v>332</v>
      </c>
      <c r="L21" s="121">
        <v>332</v>
      </c>
      <c r="M21" s="121">
        <v>0</v>
      </c>
      <c r="N21" s="121">
        <v>0</v>
      </c>
      <c r="O21" s="121">
        <v>0</v>
      </c>
      <c r="P21" s="121">
        <v>400</v>
      </c>
    </row>
    <row r="22" spans="1:16" ht="246" customHeight="1">
      <c r="A22" s="2">
        <v>921</v>
      </c>
      <c r="B22" s="91" t="s">
        <v>347</v>
      </c>
      <c r="C22" s="9" t="s">
        <v>529</v>
      </c>
      <c r="D22" s="214" t="s">
        <v>762</v>
      </c>
      <c r="E22" s="215" t="s">
        <v>763</v>
      </c>
      <c r="F22" s="215" t="s">
        <v>764</v>
      </c>
      <c r="G22" s="4" t="s">
        <v>59</v>
      </c>
      <c r="H22" s="4">
        <v>13</v>
      </c>
      <c r="I22" s="4" t="s">
        <v>348</v>
      </c>
      <c r="J22" s="4">
        <v>200</v>
      </c>
      <c r="K22" s="23">
        <v>46.5</v>
      </c>
      <c r="L22" s="23">
        <v>41.8</v>
      </c>
      <c r="M22" s="23">
        <v>46.5</v>
      </c>
      <c r="N22" s="23">
        <v>46.5</v>
      </c>
      <c r="O22" s="23">
        <v>46.5</v>
      </c>
      <c r="P22" s="23">
        <v>46.5</v>
      </c>
    </row>
    <row r="23" spans="1:16" ht="81.75" customHeight="1">
      <c r="A23" s="176">
        <v>921</v>
      </c>
      <c r="B23" s="172" t="s">
        <v>679</v>
      </c>
      <c r="C23" s="93" t="s">
        <v>92</v>
      </c>
      <c r="D23" s="93" t="s">
        <v>358</v>
      </c>
      <c r="E23" s="15" t="s">
        <v>179</v>
      </c>
      <c r="F23" s="15" t="s">
        <v>89</v>
      </c>
      <c r="G23" s="122" t="s">
        <v>59</v>
      </c>
      <c r="H23" s="76">
        <v>13</v>
      </c>
      <c r="I23" s="175" t="s">
        <v>680</v>
      </c>
      <c r="J23" s="123">
        <v>200</v>
      </c>
      <c r="K23" s="23">
        <v>0</v>
      </c>
      <c r="L23" s="23">
        <v>0</v>
      </c>
      <c r="M23" s="23">
        <v>50</v>
      </c>
      <c r="N23" s="23">
        <v>100</v>
      </c>
      <c r="O23" s="23">
        <v>50</v>
      </c>
      <c r="P23" s="23">
        <v>50</v>
      </c>
    </row>
    <row r="24" spans="1:16" ht="78" customHeight="1">
      <c r="A24" s="2">
        <v>921</v>
      </c>
      <c r="B24" s="91" t="s">
        <v>436</v>
      </c>
      <c r="C24" s="93" t="s">
        <v>507</v>
      </c>
      <c r="D24" s="93" t="s">
        <v>358</v>
      </c>
      <c r="E24" s="15" t="s">
        <v>179</v>
      </c>
      <c r="F24" s="15" t="s">
        <v>89</v>
      </c>
      <c r="G24" s="122" t="s">
        <v>59</v>
      </c>
      <c r="H24" s="76">
        <v>13</v>
      </c>
      <c r="I24" s="4" t="s">
        <v>591</v>
      </c>
      <c r="J24" s="123">
        <v>200</v>
      </c>
      <c r="K24" s="23">
        <v>951.6</v>
      </c>
      <c r="L24" s="23">
        <v>883.3</v>
      </c>
      <c r="M24" s="23">
        <v>941.5</v>
      </c>
      <c r="N24" s="23">
        <v>991.9</v>
      </c>
      <c r="O24" s="23">
        <v>961.9</v>
      </c>
      <c r="P24" s="23">
        <v>961.9</v>
      </c>
    </row>
    <row r="25" spans="1:16" ht="129" customHeight="1">
      <c r="A25" s="2">
        <v>902</v>
      </c>
      <c r="B25" s="4" t="s">
        <v>183</v>
      </c>
      <c r="C25" s="9" t="s">
        <v>182</v>
      </c>
      <c r="D25" s="35" t="s">
        <v>395</v>
      </c>
      <c r="E25" s="5" t="s">
        <v>27</v>
      </c>
      <c r="F25" s="5" t="s">
        <v>392</v>
      </c>
      <c r="G25" s="4" t="s">
        <v>59</v>
      </c>
      <c r="H25" s="4" t="s">
        <v>68</v>
      </c>
      <c r="I25" s="4" t="s">
        <v>16</v>
      </c>
      <c r="J25" s="4" t="s">
        <v>63</v>
      </c>
      <c r="K25" s="95">
        <v>43.7</v>
      </c>
      <c r="L25" s="95">
        <v>43.7</v>
      </c>
      <c r="M25" s="95">
        <v>81.400000000000006</v>
      </c>
      <c r="N25" s="95">
        <v>50</v>
      </c>
      <c r="O25" s="95">
        <v>50</v>
      </c>
      <c r="P25" s="95">
        <v>60</v>
      </c>
    </row>
    <row r="26" spans="1:16" ht="66" customHeight="1">
      <c r="A26" s="2">
        <v>902</v>
      </c>
      <c r="B26" s="4" t="s">
        <v>186</v>
      </c>
      <c r="C26" s="9" t="s">
        <v>185</v>
      </c>
      <c r="D26" s="35" t="s">
        <v>184</v>
      </c>
      <c r="E26" s="5" t="s">
        <v>28</v>
      </c>
      <c r="F26" s="5" t="s">
        <v>198</v>
      </c>
      <c r="G26" s="4" t="s">
        <v>59</v>
      </c>
      <c r="H26" s="4" t="s">
        <v>68</v>
      </c>
      <c r="I26" s="4" t="s">
        <v>17</v>
      </c>
      <c r="J26" s="4" t="s">
        <v>64</v>
      </c>
      <c r="K26" s="6">
        <v>173.4</v>
      </c>
      <c r="L26" s="157">
        <v>173.4</v>
      </c>
      <c r="M26" s="6">
        <v>344</v>
      </c>
      <c r="N26" s="6">
        <v>245.8</v>
      </c>
      <c r="O26" s="6">
        <v>245.8</v>
      </c>
      <c r="P26" s="6">
        <v>245.8</v>
      </c>
    </row>
    <row r="27" spans="1:16" ht="212.25" customHeight="1">
      <c r="A27" s="2">
        <v>902</v>
      </c>
      <c r="B27" s="4" t="s">
        <v>188</v>
      </c>
      <c r="C27" s="9" t="s">
        <v>187</v>
      </c>
      <c r="D27" s="214" t="s">
        <v>765</v>
      </c>
      <c r="E27" s="215" t="s">
        <v>766</v>
      </c>
      <c r="F27" s="215" t="s">
        <v>767</v>
      </c>
      <c r="G27" s="4" t="s">
        <v>59</v>
      </c>
      <c r="H27" s="4" t="s">
        <v>68</v>
      </c>
      <c r="I27" s="4" t="s">
        <v>18</v>
      </c>
      <c r="J27" s="4" t="s">
        <v>64</v>
      </c>
      <c r="K27" s="95">
        <v>236.2</v>
      </c>
      <c r="L27" s="95">
        <v>236.1</v>
      </c>
      <c r="M27" s="95">
        <v>234.2</v>
      </c>
      <c r="N27" s="95">
        <v>237.2</v>
      </c>
      <c r="O27" s="95">
        <v>237.2</v>
      </c>
      <c r="P27" s="95">
        <v>250</v>
      </c>
    </row>
    <row r="28" spans="1:16" ht="214.5" customHeight="1">
      <c r="A28" s="2">
        <v>902</v>
      </c>
      <c r="B28" s="4" t="s">
        <v>530</v>
      </c>
      <c r="C28" s="9" t="s">
        <v>334</v>
      </c>
      <c r="D28" s="214" t="s">
        <v>765</v>
      </c>
      <c r="E28" s="215" t="s">
        <v>766</v>
      </c>
      <c r="F28" s="215" t="s">
        <v>767</v>
      </c>
      <c r="G28" s="4" t="s">
        <v>59</v>
      </c>
      <c r="H28" s="4" t="s">
        <v>68</v>
      </c>
      <c r="I28" s="4" t="s">
        <v>365</v>
      </c>
      <c r="J28" s="4" t="s">
        <v>63</v>
      </c>
      <c r="K28" s="95">
        <v>0</v>
      </c>
      <c r="L28" s="95">
        <v>0</v>
      </c>
      <c r="M28" s="95">
        <v>56</v>
      </c>
      <c r="N28" s="95">
        <v>8</v>
      </c>
      <c r="O28" s="95">
        <v>8</v>
      </c>
      <c r="P28" s="95">
        <v>10</v>
      </c>
    </row>
    <row r="29" spans="1:16" ht="30" customHeight="1">
      <c r="A29" s="316">
        <v>902</v>
      </c>
      <c r="B29" s="307" t="s">
        <v>436</v>
      </c>
      <c r="C29" s="288" t="s">
        <v>507</v>
      </c>
      <c r="D29" s="311" t="s">
        <v>184</v>
      </c>
      <c r="E29" s="284" t="s">
        <v>226</v>
      </c>
      <c r="F29" s="284" t="s">
        <v>227</v>
      </c>
      <c r="G29" s="4" t="s">
        <v>59</v>
      </c>
      <c r="H29" s="4" t="s">
        <v>68</v>
      </c>
      <c r="I29" s="4" t="s">
        <v>498</v>
      </c>
      <c r="J29" s="4" t="s">
        <v>63</v>
      </c>
      <c r="K29" s="95">
        <v>2728.4</v>
      </c>
      <c r="L29" s="95">
        <v>2357.3000000000002</v>
      </c>
      <c r="M29" s="95">
        <v>2118.8000000000002</v>
      </c>
      <c r="N29" s="95">
        <v>2272.4</v>
      </c>
      <c r="O29" s="95">
        <v>1800.4</v>
      </c>
      <c r="P29" s="95">
        <v>1800.4</v>
      </c>
    </row>
    <row r="30" spans="1:16" ht="36.75" customHeight="1">
      <c r="A30" s="317"/>
      <c r="B30" s="315"/>
      <c r="C30" s="289"/>
      <c r="D30" s="323"/>
      <c r="E30" s="285"/>
      <c r="F30" s="285"/>
      <c r="G30" s="150" t="s">
        <v>59</v>
      </c>
      <c r="H30" s="150" t="s">
        <v>68</v>
      </c>
      <c r="I30" s="150" t="s">
        <v>498</v>
      </c>
      <c r="J30" s="150" t="s">
        <v>64</v>
      </c>
      <c r="K30" s="95">
        <v>233.7</v>
      </c>
      <c r="L30" s="95">
        <v>233.6</v>
      </c>
      <c r="M30" s="95">
        <v>64.099999999999994</v>
      </c>
      <c r="N30" s="95">
        <v>11.7</v>
      </c>
      <c r="O30" s="95">
        <v>11.7</v>
      </c>
      <c r="P30" s="95">
        <v>11.7</v>
      </c>
    </row>
    <row r="31" spans="1:16" ht="135" customHeight="1">
      <c r="A31" s="2">
        <v>902</v>
      </c>
      <c r="B31" s="4" t="s">
        <v>453</v>
      </c>
      <c r="C31" s="9" t="s">
        <v>509</v>
      </c>
      <c r="D31" s="40" t="s">
        <v>571</v>
      </c>
      <c r="E31" s="5" t="s">
        <v>573</v>
      </c>
      <c r="F31" s="5" t="s">
        <v>572</v>
      </c>
      <c r="G31" s="4" t="s">
        <v>59</v>
      </c>
      <c r="H31" s="4" t="s">
        <v>68</v>
      </c>
      <c r="I31" s="4" t="s">
        <v>497</v>
      </c>
      <c r="J31" s="4" t="s">
        <v>63</v>
      </c>
      <c r="K31" s="95">
        <v>2472.4</v>
      </c>
      <c r="L31" s="95">
        <v>2472.3000000000002</v>
      </c>
      <c r="M31" s="95">
        <v>2089.1</v>
      </c>
      <c r="N31" s="95">
        <v>2193.4</v>
      </c>
      <c r="O31" s="95">
        <v>2717.6</v>
      </c>
      <c r="P31" s="95">
        <v>2412.8000000000002</v>
      </c>
    </row>
    <row r="32" spans="1:16" ht="51.75" customHeight="1">
      <c r="A32" s="166">
        <v>902</v>
      </c>
      <c r="B32" s="165" t="s">
        <v>666</v>
      </c>
      <c r="C32" s="164" t="s">
        <v>667</v>
      </c>
      <c r="D32" s="111" t="s">
        <v>184</v>
      </c>
      <c r="E32" s="116" t="s">
        <v>226</v>
      </c>
      <c r="F32" s="117" t="s">
        <v>227</v>
      </c>
      <c r="G32" s="165" t="s">
        <v>59</v>
      </c>
      <c r="H32" s="165" t="s">
        <v>68</v>
      </c>
      <c r="I32" s="165" t="s">
        <v>665</v>
      </c>
      <c r="J32" s="165" t="s">
        <v>63</v>
      </c>
      <c r="K32" s="95">
        <v>0</v>
      </c>
      <c r="L32" s="95">
        <v>0</v>
      </c>
      <c r="M32" s="95">
        <v>0</v>
      </c>
      <c r="N32" s="95">
        <v>500</v>
      </c>
      <c r="O32" s="95">
        <v>0</v>
      </c>
      <c r="P32" s="95">
        <v>0</v>
      </c>
    </row>
    <row r="33" spans="1:16" ht="246" customHeight="1">
      <c r="A33" s="2">
        <v>924</v>
      </c>
      <c r="B33" s="4" t="s">
        <v>396</v>
      </c>
      <c r="C33" s="9" t="s">
        <v>511</v>
      </c>
      <c r="D33" s="35" t="s">
        <v>564</v>
      </c>
      <c r="E33" s="5" t="s">
        <v>565</v>
      </c>
      <c r="F33" s="5" t="s">
        <v>566</v>
      </c>
      <c r="G33" s="114" t="s">
        <v>163</v>
      </c>
      <c r="H33" s="114" t="s">
        <v>96</v>
      </c>
      <c r="I33" s="4" t="s">
        <v>503</v>
      </c>
      <c r="J33" s="114" t="s">
        <v>64</v>
      </c>
      <c r="K33" s="95">
        <v>850</v>
      </c>
      <c r="L33" s="95">
        <v>850</v>
      </c>
      <c r="M33" s="95">
        <v>1631.2</v>
      </c>
      <c r="N33" s="120">
        <v>0</v>
      </c>
      <c r="O33" s="120">
        <v>0</v>
      </c>
      <c r="P33" s="120">
        <v>0</v>
      </c>
    </row>
    <row r="34" spans="1:16" ht="110.25">
      <c r="A34" s="201">
        <v>924</v>
      </c>
      <c r="B34" s="118" t="s">
        <v>437</v>
      </c>
      <c r="C34" s="202" t="s">
        <v>508</v>
      </c>
      <c r="D34" s="203" t="s">
        <v>435</v>
      </c>
      <c r="E34" s="125" t="s">
        <v>226</v>
      </c>
      <c r="F34" s="125" t="s">
        <v>416</v>
      </c>
      <c r="G34" s="195" t="s">
        <v>59</v>
      </c>
      <c r="H34" s="118" t="s">
        <v>68</v>
      </c>
      <c r="I34" s="118" t="s">
        <v>501</v>
      </c>
      <c r="J34" s="118" t="s">
        <v>63</v>
      </c>
      <c r="K34" s="120">
        <v>292.3</v>
      </c>
      <c r="L34" s="120">
        <v>0</v>
      </c>
      <c r="M34" s="120">
        <v>310</v>
      </c>
      <c r="N34" s="120">
        <v>0</v>
      </c>
      <c r="O34" s="120">
        <v>0</v>
      </c>
      <c r="P34" s="120">
        <v>0</v>
      </c>
    </row>
    <row r="35" spans="1:16" ht="31.5" customHeight="1">
      <c r="A35" s="395">
        <v>924</v>
      </c>
      <c r="B35" s="332" t="s">
        <v>436</v>
      </c>
      <c r="C35" s="397" t="s">
        <v>507</v>
      </c>
      <c r="D35" s="399" t="s">
        <v>452</v>
      </c>
      <c r="E35" s="284" t="s">
        <v>787</v>
      </c>
      <c r="F35" s="284" t="s">
        <v>434</v>
      </c>
      <c r="G35" s="114" t="s">
        <v>59</v>
      </c>
      <c r="H35" s="114" t="s">
        <v>68</v>
      </c>
      <c r="I35" s="114" t="s">
        <v>500</v>
      </c>
      <c r="J35" s="114" t="s">
        <v>63</v>
      </c>
      <c r="K35" s="95">
        <v>807.4</v>
      </c>
      <c r="L35" s="95">
        <v>483.2</v>
      </c>
      <c r="M35" s="95">
        <v>550.20000000000005</v>
      </c>
      <c r="N35" s="95">
        <v>160.19999999999999</v>
      </c>
      <c r="O35" s="95">
        <v>0</v>
      </c>
      <c r="P35" s="95">
        <v>0</v>
      </c>
    </row>
    <row r="36" spans="1:16" ht="34.5" customHeight="1">
      <c r="A36" s="396"/>
      <c r="B36" s="332"/>
      <c r="C36" s="398"/>
      <c r="D36" s="400"/>
      <c r="E36" s="285"/>
      <c r="F36" s="285"/>
      <c r="G36" s="114" t="s">
        <v>59</v>
      </c>
      <c r="H36" s="114" t="s">
        <v>68</v>
      </c>
      <c r="I36" s="114" t="s">
        <v>500</v>
      </c>
      <c r="J36" s="114" t="s">
        <v>64</v>
      </c>
      <c r="K36" s="95">
        <v>104</v>
      </c>
      <c r="L36" s="95">
        <v>36.1</v>
      </c>
      <c r="M36" s="95">
        <v>104</v>
      </c>
      <c r="N36" s="95">
        <v>104</v>
      </c>
      <c r="O36" s="95">
        <v>104</v>
      </c>
      <c r="P36" s="95">
        <v>104</v>
      </c>
    </row>
    <row r="37" spans="1:16" ht="154.5" customHeight="1">
      <c r="A37" s="113">
        <v>924</v>
      </c>
      <c r="B37" s="179" t="s">
        <v>444</v>
      </c>
      <c r="C37" s="90" t="s">
        <v>535</v>
      </c>
      <c r="D37" s="140" t="s">
        <v>559</v>
      </c>
      <c r="E37" s="15" t="s">
        <v>560</v>
      </c>
      <c r="F37" s="15" t="s">
        <v>561</v>
      </c>
      <c r="G37" s="184" t="s">
        <v>59</v>
      </c>
      <c r="H37" s="184" t="s">
        <v>68</v>
      </c>
      <c r="I37" s="184" t="s">
        <v>499</v>
      </c>
      <c r="J37" s="184" t="s">
        <v>64</v>
      </c>
      <c r="K37" s="95">
        <v>93.7</v>
      </c>
      <c r="L37" s="95">
        <v>93.6</v>
      </c>
      <c r="M37" s="95">
        <v>0</v>
      </c>
      <c r="N37" s="95">
        <v>0</v>
      </c>
      <c r="O37" s="95">
        <v>0</v>
      </c>
      <c r="P37" s="95">
        <v>0</v>
      </c>
    </row>
    <row r="38" spans="1:16" ht="81" customHeight="1">
      <c r="A38" s="113">
        <v>924</v>
      </c>
      <c r="B38" s="179" t="s">
        <v>694</v>
      </c>
      <c r="C38" s="90" t="s">
        <v>699</v>
      </c>
      <c r="D38" s="140" t="s">
        <v>695</v>
      </c>
      <c r="E38" s="15" t="s">
        <v>696</v>
      </c>
      <c r="F38" s="15" t="s">
        <v>697</v>
      </c>
      <c r="G38" s="114" t="s">
        <v>94</v>
      </c>
      <c r="H38" s="114" t="s">
        <v>96</v>
      </c>
      <c r="I38" s="114" t="s">
        <v>698</v>
      </c>
      <c r="J38" s="114" t="s">
        <v>63</v>
      </c>
      <c r="K38" s="95">
        <v>0</v>
      </c>
      <c r="L38" s="95">
        <v>0</v>
      </c>
      <c r="M38" s="95">
        <v>5.0999999999999996</v>
      </c>
      <c r="N38" s="95">
        <v>0</v>
      </c>
      <c r="O38" s="95">
        <v>0</v>
      </c>
      <c r="P38" s="95">
        <v>0</v>
      </c>
    </row>
    <row r="39" spans="1:16" ht="152.25" customHeight="1">
      <c r="A39" s="2">
        <v>924</v>
      </c>
      <c r="B39" s="91" t="s">
        <v>347</v>
      </c>
      <c r="C39" s="9" t="s">
        <v>529</v>
      </c>
      <c r="D39" s="35" t="s">
        <v>598</v>
      </c>
      <c r="E39" s="5" t="s">
        <v>349</v>
      </c>
      <c r="F39" s="5" t="s">
        <v>394</v>
      </c>
      <c r="G39" s="4" t="s">
        <v>82</v>
      </c>
      <c r="H39" s="268" t="s">
        <v>97</v>
      </c>
      <c r="I39" s="4" t="s">
        <v>348</v>
      </c>
      <c r="J39" s="4">
        <v>200</v>
      </c>
      <c r="K39" s="95">
        <v>3215.7</v>
      </c>
      <c r="L39" s="95">
        <v>83.5</v>
      </c>
      <c r="M39" s="95">
        <v>4476</v>
      </c>
      <c r="N39" s="95">
        <v>0</v>
      </c>
      <c r="O39" s="95">
        <v>0</v>
      </c>
      <c r="P39" s="95">
        <v>0</v>
      </c>
    </row>
    <row r="40" spans="1:16" ht="152.25" customHeight="1">
      <c r="A40" s="273">
        <v>924</v>
      </c>
      <c r="B40" s="271" t="s">
        <v>994</v>
      </c>
      <c r="C40" s="277" t="s">
        <v>996</v>
      </c>
      <c r="D40" s="275" t="s">
        <v>438</v>
      </c>
      <c r="E40" s="276" t="s">
        <v>433</v>
      </c>
      <c r="F40" s="276" t="s">
        <v>562</v>
      </c>
      <c r="G40" s="272" t="s">
        <v>163</v>
      </c>
      <c r="H40" s="272" t="s">
        <v>96</v>
      </c>
      <c r="I40" s="271" t="s">
        <v>995</v>
      </c>
      <c r="J40" s="272" t="s">
        <v>64</v>
      </c>
      <c r="K40" s="95">
        <v>0</v>
      </c>
      <c r="L40" s="95">
        <v>0</v>
      </c>
      <c r="M40" s="95">
        <v>19100</v>
      </c>
      <c r="N40" s="95">
        <v>0</v>
      </c>
      <c r="O40" s="95">
        <v>0</v>
      </c>
      <c r="P40" s="95">
        <v>0</v>
      </c>
    </row>
    <row r="41" spans="1:16" ht="144.75" customHeight="1">
      <c r="A41" s="2">
        <v>924</v>
      </c>
      <c r="B41" s="184" t="s">
        <v>692</v>
      </c>
      <c r="C41" s="183" t="s">
        <v>693</v>
      </c>
      <c r="D41" s="35" t="s">
        <v>438</v>
      </c>
      <c r="E41" s="5" t="s">
        <v>433</v>
      </c>
      <c r="F41" s="5" t="s">
        <v>562</v>
      </c>
      <c r="G41" s="33" t="s">
        <v>163</v>
      </c>
      <c r="H41" s="33" t="s">
        <v>96</v>
      </c>
      <c r="I41" s="184" t="s">
        <v>691</v>
      </c>
      <c r="J41" s="190" t="s">
        <v>64</v>
      </c>
      <c r="K41" s="95">
        <v>0</v>
      </c>
      <c r="L41" s="95">
        <v>0</v>
      </c>
      <c r="M41" s="95">
        <v>1082.5999999999999</v>
      </c>
      <c r="N41" s="95">
        <v>0</v>
      </c>
      <c r="O41" s="95">
        <v>0</v>
      </c>
      <c r="P41" s="95">
        <v>0</v>
      </c>
    </row>
    <row r="42" spans="1:16" ht="42.75" customHeight="1">
      <c r="A42" s="321" t="s">
        <v>139</v>
      </c>
      <c r="B42" s="321"/>
      <c r="C42" s="302" t="s">
        <v>138</v>
      </c>
      <c r="D42" s="303"/>
      <c r="E42" s="303"/>
      <c r="F42" s="303"/>
      <c r="G42" s="303"/>
      <c r="H42" s="303"/>
      <c r="I42" s="303"/>
      <c r="J42" s="304"/>
      <c r="K42" s="7">
        <f t="shared" ref="K42:P42" si="5">SUM(K43:K43)</f>
        <v>10</v>
      </c>
      <c r="L42" s="7">
        <f t="shared" si="5"/>
        <v>10</v>
      </c>
      <c r="M42" s="7">
        <f t="shared" si="5"/>
        <v>0</v>
      </c>
      <c r="N42" s="7">
        <f t="shared" si="5"/>
        <v>0</v>
      </c>
      <c r="O42" s="7">
        <f t="shared" si="5"/>
        <v>0</v>
      </c>
      <c r="P42" s="7">
        <f t="shared" si="5"/>
        <v>0</v>
      </c>
    </row>
    <row r="43" spans="1:16" ht="153" customHeight="1">
      <c r="A43" s="125">
        <v>924</v>
      </c>
      <c r="B43" s="136" t="s">
        <v>247</v>
      </c>
      <c r="C43" s="246" t="s">
        <v>532</v>
      </c>
      <c r="D43" s="224" t="s">
        <v>419</v>
      </c>
      <c r="E43" s="125" t="s">
        <v>418</v>
      </c>
      <c r="F43" s="125" t="s">
        <v>420</v>
      </c>
      <c r="G43" s="4" t="s">
        <v>163</v>
      </c>
      <c r="H43" s="4" t="s">
        <v>96</v>
      </c>
      <c r="I43" s="4" t="s">
        <v>19</v>
      </c>
      <c r="J43" s="4" t="s">
        <v>164</v>
      </c>
      <c r="K43" s="95">
        <v>10</v>
      </c>
      <c r="L43" s="95">
        <v>10</v>
      </c>
      <c r="M43" s="95">
        <v>0</v>
      </c>
      <c r="N43" s="95">
        <v>0</v>
      </c>
      <c r="O43" s="95">
        <v>0</v>
      </c>
      <c r="P43" s="95">
        <v>0</v>
      </c>
    </row>
    <row r="44" spans="1:16" ht="123" customHeight="1">
      <c r="A44" s="321" t="s">
        <v>364</v>
      </c>
      <c r="B44" s="321"/>
      <c r="C44" s="302" t="s">
        <v>549</v>
      </c>
      <c r="D44" s="303"/>
      <c r="E44" s="303"/>
      <c r="F44" s="303"/>
      <c r="G44" s="303"/>
      <c r="H44" s="303"/>
      <c r="I44" s="303"/>
      <c r="J44" s="304"/>
      <c r="K44" s="19">
        <f t="shared" ref="K44" si="6">SUM(K45:K47)</f>
        <v>6756.6</v>
      </c>
      <c r="L44" s="19">
        <f t="shared" ref="L44:P44" si="7">SUM(L45:L47)</f>
        <v>5063.5</v>
      </c>
      <c r="M44" s="19">
        <f t="shared" si="7"/>
        <v>7209.5</v>
      </c>
      <c r="N44" s="19">
        <f t="shared" si="7"/>
        <v>2751.7</v>
      </c>
      <c r="O44" s="19">
        <f t="shared" si="7"/>
        <v>2701.7</v>
      </c>
      <c r="P44" s="19">
        <f t="shared" si="7"/>
        <v>2905.8</v>
      </c>
    </row>
    <row r="45" spans="1:16" ht="409.6" customHeight="1">
      <c r="A45" s="2">
        <v>924</v>
      </c>
      <c r="B45" s="4" t="s">
        <v>191</v>
      </c>
      <c r="C45" s="9" t="s">
        <v>192</v>
      </c>
      <c r="D45" s="196" t="s">
        <v>788</v>
      </c>
      <c r="E45" s="187" t="s">
        <v>789</v>
      </c>
      <c r="F45" s="187" t="s">
        <v>790</v>
      </c>
      <c r="G45" s="4" t="s">
        <v>90</v>
      </c>
      <c r="H45" s="4" t="s">
        <v>94</v>
      </c>
      <c r="I45" s="4" t="s">
        <v>20</v>
      </c>
      <c r="J45" s="4" t="s">
        <v>63</v>
      </c>
      <c r="K45" s="120">
        <v>2082.3000000000002</v>
      </c>
      <c r="L45" s="120">
        <v>438.5</v>
      </c>
      <c r="M45" s="120">
        <v>7160.3</v>
      </c>
      <c r="N45" s="120">
        <v>2751.7</v>
      </c>
      <c r="O45" s="120">
        <v>2701.7</v>
      </c>
      <c r="P45" s="120">
        <v>2905.8</v>
      </c>
    </row>
    <row r="46" spans="1:16" ht="299.25" customHeight="1">
      <c r="A46" s="125">
        <v>924</v>
      </c>
      <c r="B46" s="136" t="s">
        <v>398</v>
      </c>
      <c r="C46" s="89" t="s">
        <v>399</v>
      </c>
      <c r="D46" s="134" t="s">
        <v>423</v>
      </c>
      <c r="E46" s="137" t="s">
        <v>421</v>
      </c>
      <c r="F46" s="137" t="s">
        <v>422</v>
      </c>
      <c r="G46" s="4" t="s">
        <v>90</v>
      </c>
      <c r="H46" s="4" t="s">
        <v>94</v>
      </c>
      <c r="I46" s="4" t="s">
        <v>397</v>
      </c>
      <c r="J46" s="4" t="s">
        <v>63</v>
      </c>
      <c r="K46" s="120">
        <v>49.2</v>
      </c>
      <c r="L46" s="120">
        <v>0</v>
      </c>
      <c r="M46" s="120">
        <v>49.2</v>
      </c>
      <c r="N46" s="120">
        <v>0</v>
      </c>
      <c r="O46" s="120">
        <v>0</v>
      </c>
      <c r="P46" s="120">
        <v>0</v>
      </c>
    </row>
    <row r="47" spans="1:16" ht="294.75" customHeight="1">
      <c r="A47" s="2">
        <v>924</v>
      </c>
      <c r="B47" s="4" t="s">
        <v>102</v>
      </c>
      <c r="C47" s="92" t="s">
        <v>160</v>
      </c>
      <c r="D47" s="196" t="s">
        <v>791</v>
      </c>
      <c r="E47" s="39" t="s">
        <v>461</v>
      </c>
      <c r="F47" s="187" t="s">
        <v>792</v>
      </c>
      <c r="G47" s="4" t="s">
        <v>90</v>
      </c>
      <c r="H47" s="4" t="s">
        <v>94</v>
      </c>
      <c r="I47" s="4" t="s">
        <v>21</v>
      </c>
      <c r="J47" s="4" t="s">
        <v>63</v>
      </c>
      <c r="K47" s="120">
        <v>4625.1000000000004</v>
      </c>
      <c r="L47" s="120">
        <v>4625</v>
      </c>
      <c r="M47" s="120">
        <v>0</v>
      </c>
      <c r="N47" s="120">
        <v>0</v>
      </c>
      <c r="O47" s="120">
        <v>0</v>
      </c>
      <c r="P47" s="120">
        <v>0</v>
      </c>
    </row>
    <row r="48" spans="1:16" ht="41.25" customHeight="1">
      <c r="A48" s="321" t="s">
        <v>141</v>
      </c>
      <c r="B48" s="321"/>
      <c r="C48" s="302" t="s">
        <v>140</v>
      </c>
      <c r="D48" s="303"/>
      <c r="E48" s="303"/>
      <c r="F48" s="303"/>
      <c r="G48" s="303"/>
      <c r="H48" s="303"/>
      <c r="I48" s="303"/>
      <c r="J48" s="304"/>
      <c r="K48" s="19">
        <f t="shared" ref="K48" si="8">SUM(K49:K64)</f>
        <v>4546</v>
      </c>
      <c r="L48" s="19">
        <f t="shared" ref="L48:P48" si="9">SUM(L49:L64)</f>
        <v>4545.8</v>
      </c>
      <c r="M48" s="19">
        <f t="shared" si="9"/>
        <v>529.80000000000007</v>
      </c>
      <c r="N48" s="19">
        <f t="shared" si="9"/>
        <v>3898.1</v>
      </c>
      <c r="O48" s="19">
        <f t="shared" si="9"/>
        <v>326.80000000000007</v>
      </c>
      <c r="P48" s="19">
        <f t="shared" si="9"/>
        <v>359</v>
      </c>
    </row>
    <row r="49" spans="1:16" ht="213.75" customHeight="1">
      <c r="A49" s="211">
        <v>902</v>
      </c>
      <c r="B49" s="210" t="s">
        <v>205</v>
      </c>
      <c r="C49" s="9" t="s">
        <v>206</v>
      </c>
      <c r="D49" s="214" t="s">
        <v>793</v>
      </c>
      <c r="E49" s="215" t="s">
        <v>766</v>
      </c>
      <c r="F49" s="215" t="s">
        <v>767</v>
      </c>
      <c r="G49" s="26" t="s">
        <v>82</v>
      </c>
      <c r="H49" s="27" t="s">
        <v>204</v>
      </c>
      <c r="I49" s="26" t="s">
        <v>23</v>
      </c>
      <c r="J49" s="26" t="s">
        <v>63</v>
      </c>
      <c r="K49" s="120">
        <v>40.4</v>
      </c>
      <c r="L49" s="120">
        <v>40.4</v>
      </c>
      <c r="M49" s="120">
        <v>53.6</v>
      </c>
      <c r="N49" s="120">
        <v>55.2</v>
      </c>
      <c r="O49" s="120">
        <v>57</v>
      </c>
      <c r="P49" s="120">
        <v>71</v>
      </c>
    </row>
    <row r="50" spans="1:16" ht="218.25" customHeight="1">
      <c r="A50" s="211">
        <v>902</v>
      </c>
      <c r="B50" s="210" t="s">
        <v>210</v>
      </c>
      <c r="C50" s="9" t="s">
        <v>209</v>
      </c>
      <c r="D50" s="214" t="s">
        <v>793</v>
      </c>
      <c r="E50" s="215" t="s">
        <v>766</v>
      </c>
      <c r="F50" s="215" t="s">
        <v>767</v>
      </c>
      <c r="G50" s="26" t="s">
        <v>82</v>
      </c>
      <c r="H50" s="27" t="s">
        <v>204</v>
      </c>
      <c r="I50" s="26" t="s">
        <v>25</v>
      </c>
      <c r="J50" s="26" t="s">
        <v>63</v>
      </c>
      <c r="K50" s="120">
        <v>57.5</v>
      </c>
      <c r="L50" s="120">
        <v>57.5</v>
      </c>
      <c r="M50" s="120">
        <v>58.2</v>
      </c>
      <c r="N50" s="120">
        <v>60.4</v>
      </c>
      <c r="O50" s="120">
        <v>62.8</v>
      </c>
      <c r="P50" s="120">
        <v>75</v>
      </c>
    </row>
    <row r="51" spans="1:16" ht="216.75" customHeight="1">
      <c r="A51" s="211">
        <v>902</v>
      </c>
      <c r="B51" s="210" t="s">
        <v>207</v>
      </c>
      <c r="C51" s="9" t="s">
        <v>208</v>
      </c>
      <c r="D51" s="214" t="s">
        <v>794</v>
      </c>
      <c r="E51" s="215" t="s">
        <v>795</v>
      </c>
      <c r="F51" s="215" t="s">
        <v>796</v>
      </c>
      <c r="G51" s="26" t="s">
        <v>59</v>
      </c>
      <c r="H51" s="27" t="s">
        <v>68</v>
      </c>
      <c r="I51" s="26" t="s">
        <v>24</v>
      </c>
      <c r="J51" s="26" t="s">
        <v>63</v>
      </c>
      <c r="K51" s="120">
        <v>106</v>
      </c>
      <c r="L51" s="120">
        <v>106</v>
      </c>
      <c r="M51" s="120">
        <v>85.6</v>
      </c>
      <c r="N51" s="120">
        <v>159.80000000000001</v>
      </c>
      <c r="O51" s="120">
        <v>167.8</v>
      </c>
      <c r="P51" s="120">
        <v>170</v>
      </c>
    </row>
    <row r="52" spans="1:16" ht="116.25" customHeight="1">
      <c r="A52" s="211">
        <v>902</v>
      </c>
      <c r="B52" s="210" t="s">
        <v>595</v>
      </c>
      <c r="C52" s="9" t="s">
        <v>596</v>
      </c>
      <c r="D52" s="35" t="s">
        <v>400</v>
      </c>
      <c r="E52" s="5" t="s">
        <v>27</v>
      </c>
      <c r="F52" s="5" t="s">
        <v>392</v>
      </c>
      <c r="G52" s="26" t="s">
        <v>59</v>
      </c>
      <c r="H52" s="27" t="s">
        <v>68</v>
      </c>
      <c r="I52" s="26" t="s">
        <v>597</v>
      </c>
      <c r="J52" s="26" t="s">
        <v>63</v>
      </c>
      <c r="K52" s="120">
        <v>207.6</v>
      </c>
      <c r="L52" s="120">
        <v>207.4</v>
      </c>
      <c r="M52" s="120">
        <v>0</v>
      </c>
      <c r="N52" s="120">
        <v>0</v>
      </c>
      <c r="O52" s="120">
        <v>0</v>
      </c>
      <c r="P52" s="120">
        <v>0</v>
      </c>
    </row>
    <row r="53" spans="1:16" ht="57" customHeight="1">
      <c r="A53" s="284">
        <v>925</v>
      </c>
      <c r="B53" s="286" t="s">
        <v>214</v>
      </c>
      <c r="C53" s="288" t="s">
        <v>215</v>
      </c>
      <c r="D53" s="290" t="s">
        <v>401</v>
      </c>
      <c r="E53" s="288" t="s">
        <v>29</v>
      </c>
      <c r="F53" s="292" t="s">
        <v>402</v>
      </c>
      <c r="G53" s="26" t="s">
        <v>162</v>
      </c>
      <c r="H53" s="27" t="s">
        <v>96</v>
      </c>
      <c r="I53" s="26" t="s">
        <v>331</v>
      </c>
      <c r="J53" s="26" t="s">
        <v>95</v>
      </c>
      <c r="K53" s="120">
        <v>0</v>
      </c>
      <c r="L53" s="120">
        <v>0</v>
      </c>
      <c r="M53" s="120">
        <v>66.599999999999994</v>
      </c>
      <c r="N53" s="120">
        <v>0</v>
      </c>
      <c r="O53" s="120">
        <v>0</v>
      </c>
      <c r="P53" s="120">
        <v>0</v>
      </c>
    </row>
    <row r="54" spans="1:16" ht="57" customHeight="1">
      <c r="A54" s="285"/>
      <c r="B54" s="287"/>
      <c r="C54" s="289"/>
      <c r="D54" s="291"/>
      <c r="E54" s="289"/>
      <c r="F54" s="293"/>
      <c r="G54" s="26" t="s">
        <v>162</v>
      </c>
      <c r="H54" s="27" t="s">
        <v>94</v>
      </c>
      <c r="I54" s="26" t="s">
        <v>331</v>
      </c>
      <c r="J54" s="26" t="s">
        <v>95</v>
      </c>
      <c r="K54" s="18">
        <v>15.6</v>
      </c>
      <c r="L54" s="18">
        <v>15.6</v>
      </c>
      <c r="M54" s="18">
        <v>15.6</v>
      </c>
      <c r="N54" s="18">
        <v>15.6</v>
      </c>
      <c r="O54" s="18">
        <v>0</v>
      </c>
      <c r="P54" s="18">
        <v>0</v>
      </c>
    </row>
    <row r="55" spans="1:16" ht="126.75" customHeight="1">
      <c r="A55" s="206">
        <v>925</v>
      </c>
      <c r="B55" s="204" t="s">
        <v>210</v>
      </c>
      <c r="C55" s="129" t="s">
        <v>209</v>
      </c>
      <c r="D55" s="38" t="s">
        <v>403</v>
      </c>
      <c r="E55" s="9" t="s">
        <v>336</v>
      </c>
      <c r="F55" s="17" t="s">
        <v>404</v>
      </c>
      <c r="G55" s="26" t="s">
        <v>162</v>
      </c>
      <c r="H55" s="27" t="s">
        <v>82</v>
      </c>
      <c r="I55" s="26" t="s">
        <v>25</v>
      </c>
      <c r="J55" s="26">
        <v>600</v>
      </c>
      <c r="K55" s="18">
        <v>12</v>
      </c>
      <c r="L55" s="18">
        <v>12</v>
      </c>
      <c r="M55" s="18">
        <v>12.9</v>
      </c>
      <c r="N55" s="18">
        <v>13.8</v>
      </c>
      <c r="O55" s="18">
        <v>0</v>
      </c>
      <c r="P55" s="18">
        <v>0</v>
      </c>
    </row>
    <row r="56" spans="1:16" ht="214.5" customHeight="1">
      <c r="A56" s="206">
        <v>934</v>
      </c>
      <c r="B56" s="204" t="s">
        <v>210</v>
      </c>
      <c r="C56" s="129" t="s">
        <v>209</v>
      </c>
      <c r="D56" s="16" t="s">
        <v>797</v>
      </c>
      <c r="E56" s="17" t="s">
        <v>798</v>
      </c>
      <c r="F56" s="17" t="s">
        <v>799</v>
      </c>
      <c r="G56" s="26" t="s">
        <v>162</v>
      </c>
      <c r="H56" s="27" t="s">
        <v>162</v>
      </c>
      <c r="I56" s="26" t="s">
        <v>25</v>
      </c>
      <c r="J56" s="26">
        <v>600</v>
      </c>
      <c r="K56" s="18">
        <v>19.3</v>
      </c>
      <c r="L56" s="18">
        <v>19.3</v>
      </c>
      <c r="M56" s="18">
        <v>20.100000000000001</v>
      </c>
      <c r="N56" s="18">
        <v>20.8</v>
      </c>
      <c r="O56" s="18">
        <v>21.6</v>
      </c>
      <c r="P56" s="18">
        <v>22</v>
      </c>
    </row>
    <row r="57" spans="1:16" ht="230.25" customHeight="1">
      <c r="A57" s="206">
        <v>929</v>
      </c>
      <c r="B57" s="204" t="s">
        <v>210</v>
      </c>
      <c r="C57" s="129" t="s">
        <v>209</v>
      </c>
      <c r="D57" s="207" t="s">
        <v>800</v>
      </c>
      <c r="E57" s="212" t="s">
        <v>801</v>
      </c>
      <c r="F57" s="88" t="s">
        <v>802</v>
      </c>
      <c r="G57" s="26" t="s">
        <v>212</v>
      </c>
      <c r="H57" s="27" t="s">
        <v>96</v>
      </c>
      <c r="I57" s="26" t="s">
        <v>25</v>
      </c>
      <c r="J57" s="26" t="s">
        <v>63</v>
      </c>
      <c r="K57" s="18">
        <v>12</v>
      </c>
      <c r="L57" s="18">
        <v>12</v>
      </c>
      <c r="M57" s="18">
        <v>12</v>
      </c>
      <c r="N57" s="18">
        <v>12</v>
      </c>
      <c r="O57" s="18">
        <v>12</v>
      </c>
      <c r="P57" s="18">
        <v>15</v>
      </c>
    </row>
    <row r="58" spans="1:16" ht="219" customHeight="1">
      <c r="A58" s="206">
        <v>926</v>
      </c>
      <c r="B58" s="204" t="s">
        <v>210</v>
      </c>
      <c r="C58" s="129" t="s">
        <v>209</v>
      </c>
      <c r="D58" s="37" t="s">
        <v>803</v>
      </c>
      <c r="E58" s="209" t="s">
        <v>520</v>
      </c>
      <c r="F58" s="37" t="s">
        <v>521</v>
      </c>
      <c r="G58" s="26" t="s">
        <v>170</v>
      </c>
      <c r="H58" s="27" t="s">
        <v>59</v>
      </c>
      <c r="I58" s="26" t="s">
        <v>25</v>
      </c>
      <c r="J58" s="26" t="s">
        <v>95</v>
      </c>
      <c r="K58" s="18">
        <v>5</v>
      </c>
      <c r="L58" s="18">
        <v>5</v>
      </c>
      <c r="M58" s="18">
        <v>5.2</v>
      </c>
      <c r="N58" s="18">
        <v>5.4</v>
      </c>
      <c r="O58" s="18">
        <v>5.6</v>
      </c>
      <c r="P58" s="18">
        <v>6</v>
      </c>
    </row>
    <row r="59" spans="1:16" ht="31.5" customHeight="1">
      <c r="A59" s="316">
        <v>925</v>
      </c>
      <c r="B59" s="307" t="s">
        <v>205</v>
      </c>
      <c r="C59" s="309" t="s">
        <v>206</v>
      </c>
      <c r="D59" s="290" t="s">
        <v>406</v>
      </c>
      <c r="E59" s="352" t="s">
        <v>336</v>
      </c>
      <c r="F59" s="292" t="s">
        <v>393</v>
      </c>
      <c r="G59" s="4" t="s">
        <v>162</v>
      </c>
      <c r="H59" s="4" t="s">
        <v>59</v>
      </c>
      <c r="I59" s="28" t="s">
        <v>23</v>
      </c>
      <c r="J59" s="29">
        <v>600</v>
      </c>
      <c r="K59" s="18">
        <v>1331</v>
      </c>
      <c r="L59" s="18">
        <v>1331</v>
      </c>
      <c r="M59" s="18">
        <v>154.4</v>
      </c>
      <c r="N59" s="20">
        <v>80</v>
      </c>
      <c r="O59" s="20">
        <v>0</v>
      </c>
      <c r="P59" s="20">
        <v>0</v>
      </c>
    </row>
    <row r="60" spans="1:16" ht="31.5" customHeight="1">
      <c r="A60" s="339"/>
      <c r="B60" s="308"/>
      <c r="C60" s="353"/>
      <c r="D60" s="353"/>
      <c r="E60" s="353"/>
      <c r="F60" s="353"/>
      <c r="G60" s="4" t="s">
        <v>162</v>
      </c>
      <c r="H60" s="4" t="s">
        <v>96</v>
      </c>
      <c r="I60" s="28" t="s">
        <v>23</v>
      </c>
      <c r="J60" s="29">
        <v>600</v>
      </c>
      <c r="K60" s="18">
        <v>2442</v>
      </c>
      <c r="L60" s="18">
        <v>2442</v>
      </c>
      <c r="M60" s="18">
        <v>45.6</v>
      </c>
      <c r="N60" s="20">
        <v>40</v>
      </c>
      <c r="O60" s="20">
        <v>0</v>
      </c>
      <c r="P60" s="20">
        <v>0</v>
      </c>
    </row>
    <row r="61" spans="1:16" ht="31.5" customHeight="1">
      <c r="A61" s="339"/>
      <c r="B61" s="308"/>
      <c r="C61" s="353"/>
      <c r="D61" s="353"/>
      <c r="E61" s="353"/>
      <c r="F61" s="353"/>
      <c r="G61" s="4" t="s">
        <v>162</v>
      </c>
      <c r="H61" s="4" t="s">
        <v>82</v>
      </c>
      <c r="I61" s="28" t="s">
        <v>23</v>
      </c>
      <c r="J61" s="29">
        <v>600</v>
      </c>
      <c r="K61" s="18">
        <v>0</v>
      </c>
      <c r="L61" s="18">
        <v>0</v>
      </c>
      <c r="M61" s="18">
        <v>0</v>
      </c>
      <c r="N61" s="20">
        <v>40</v>
      </c>
      <c r="O61" s="20">
        <v>0</v>
      </c>
      <c r="P61" s="20">
        <v>0</v>
      </c>
    </row>
    <row r="62" spans="1:16" ht="30" customHeight="1">
      <c r="A62" s="317"/>
      <c r="B62" s="315"/>
      <c r="C62" s="354"/>
      <c r="D62" s="354"/>
      <c r="E62" s="354"/>
      <c r="F62" s="354"/>
      <c r="G62" s="4" t="s">
        <v>162</v>
      </c>
      <c r="H62" s="4" t="s">
        <v>162</v>
      </c>
      <c r="I62" s="28" t="s">
        <v>23</v>
      </c>
      <c r="J62" s="29">
        <v>600</v>
      </c>
      <c r="K62" s="18">
        <v>90</v>
      </c>
      <c r="L62" s="18">
        <v>90</v>
      </c>
      <c r="M62" s="18">
        <v>0</v>
      </c>
      <c r="N62" s="20">
        <v>0</v>
      </c>
      <c r="O62" s="20">
        <v>0</v>
      </c>
      <c r="P62" s="20">
        <v>0</v>
      </c>
    </row>
    <row r="63" spans="1:16" ht="136.5" customHeight="1">
      <c r="A63" s="247">
        <v>925</v>
      </c>
      <c r="B63" s="248" t="s">
        <v>721</v>
      </c>
      <c r="C63" s="226" t="s">
        <v>719</v>
      </c>
      <c r="D63" s="227" t="s">
        <v>406</v>
      </c>
      <c r="E63" s="228" t="s">
        <v>336</v>
      </c>
      <c r="F63" s="229" t="s">
        <v>393</v>
      </c>
      <c r="G63" s="198" t="s">
        <v>162</v>
      </c>
      <c r="H63" s="198" t="s">
        <v>96</v>
      </c>
      <c r="I63" s="28" t="s">
        <v>720</v>
      </c>
      <c r="J63" s="29">
        <v>600</v>
      </c>
      <c r="K63" s="18">
        <v>0</v>
      </c>
      <c r="L63" s="18">
        <v>0</v>
      </c>
      <c r="M63" s="18">
        <v>0</v>
      </c>
      <c r="N63" s="20">
        <v>3395.1</v>
      </c>
      <c r="O63" s="20">
        <v>0</v>
      </c>
      <c r="P63" s="20">
        <v>0</v>
      </c>
    </row>
    <row r="64" spans="1:16" ht="200.25" customHeight="1">
      <c r="A64" s="133">
        <v>926</v>
      </c>
      <c r="B64" s="204" t="s">
        <v>595</v>
      </c>
      <c r="C64" s="129" t="s">
        <v>682</v>
      </c>
      <c r="D64" s="37" t="s">
        <v>405</v>
      </c>
      <c r="E64" s="9" t="s">
        <v>323</v>
      </c>
      <c r="F64" s="37" t="s">
        <v>379</v>
      </c>
      <c r="G64" s="26" t="s">
        <v>170</v>
      </c>
      <c r="H64" s="27" t="s">
        <v>59</v>
      </c>
      <c r="I64" s="26" t="s">
        <v>597</v>
      </c>
      <c r="J64" s="26" t="s">
        <v>95</v>
      </c>
      <c r="K64" s="18">
        <v>207.6</v>
      </c>
      <c r="L64" s="18">
        <v>207.6</v>
      </c>
      <c r="M64" s="18">
        <v>0</v>
      </c>
      <c r="N64" s="20">
        <v>0</v>
      </c>
      <c r="O64" s="20">
        <v>0</v>
      </c>
      <c r="P64" s="20">
        <v>0</v>
      </c>
    </row>
    <row r="65" spans="1:16" ht="95.25" customHeight="1">
      <c r="A65" s="294" t="s">
        <v>683</v>
      </c>
      <c r="B65" s="295"/>
      <c r="C65" s="302" t="s">
        <v>684</v>
      </c>
      <c r="D65" s="303"/>
      <c r="E65" s="303"/>
      <c r="F65" s="303"/>
      <c r="G65" s="303"/>
      <c r="H65" s="303"/>
      <c r="I65" s="303"/>
      <c r="J65" s="304"/>
      <c r="K65" s="43">
        <f>SUM(K66:K67)</f>
        <v>59.3</v>
      </c>
      <c r="L65" s="43">
        <f t="shared" ref="L65:P65" si="10">SUM(L66:L67)</f>
        <v>59.3</v>
      </c>
      <c r="M65" s="43">
        <f t="shared" si="10"/>
        <v>50</v>
      </c>
      <c r="N65" s="43">
        <f t="shared" si="10"/>
        <v>50</v>
      </c>
      <c r="O65" s="43">
        <f t="shared" si="10"/>
        <v>50</v>
      </c>
      <c r="P65" s="43">
        <f t="shared" si="10"/>
        <v>115</v>
      </c>
    </row>
    <row r="66" spans="1:16" ht="162.75" customHeight="1">
      <c r="A66" s="185">
        <v>926</v>
      </c>
      <c r="B66" s="194" t="s">
        <v>172</v>
      </c>
      <c r="C66" s="183" t="s">
        <v>173</v>
      </c>
      <c r="D66" s="196" t="s">
        <v>383</v>
      </c>
      <c r="E66" s="189" t="s">
        <v>323</v>
      </c>
      <c r="F66" s="189" t="s">
        <v>379</v>
      </c>
      <c r="G66" s="184" t="s">
        <v>170</v>
      </c>
      <c r="H66" s="184" t="s">
        <v>59</v>
      </c>
      <c r="I66" s="25" t="s">
        <v>105</v>
      </c>
      <c r="J66" s="25" t="s">
        <v>95</v>
      </c>
      <c r="K66" s="12">
        <v>50</v>
      </c>
      <c r="L66" s="12">
        <v>50</v>
      </c>
      <c r="M66" s="12">
        <v>50</v>
      </c>
      <c r="N66" s="12">
        <v>50</v>
      </c>
      <c r="O66" s="12">
        <v>50</v>
      </c>
      <c r="P66" s="12">
        <v>65</v>
      </c>
    </row>
    <row r="67" spans="1:16" ht="112.5" customHeight="1">
      <c r="A67" s="185">
        <v>934</v>
      </c>
      <c r="B67" s="184" t="s">
        <v>172</v>
      </c>
      <c r="C67" s="183" t="s">
        <v>173</v>
      </c>
      <c r="D67" s="16" t="s">
        <v>380</v>
      </c>
      <c r="E67" s="17" t="s">
        <v>255</v>
      </c>
      <c r="F67" s="17" t="s">
        <v>381</v>
      </c>
      <c r="G67" s="13" t="s">
        <v>162</v>
      </c>
      <c r="H67" s="13" t="s">
        <v>162</v>
      </c>
      <c r="I67" s="28" t="s">
        <v>105</v>
      </c>
      <c r="J67" s="29">
        <v>600</v>
      </c>
      <c r="K67" s="23">
        <v>9.3000000000000007</v>
      </c>
      <c r="L67" s="23">
        <v>9.3000000000000007</v>
      </c>
      <c r="M67" s="23">
        <v>0</v>
      </c>
      <c r="N67" s="18">
        <v>0</v>
      </c>
      <c r="O67" s="18">
        <v>0</v>
      </c>
      <c r="P67" s="18">
        <v>50</v>
      </c>
    </row>
    <row r="68" spans="1:16" s="99" customFormat="1" ht="42" customHeight="1">
      <c r="A68" s="294" t="s">
        <v>352</v>
      </c>
      <c r="B68" s="295"/>
      <c r="C68" s="302" t="s">
        <v>353</v>
      </c>
      <c r="D68" s="303"/>
      <c r="E68" s="303"/>
      <c r="F68" s="303"/>
      <c r="G68" s="303"/>
      <c r="H68" s="303"/>
      <c r="I68" s="303"/>
      <c r="J68" s="304"/>
      <c r="K68" s="43">
        <f t="shared" ref="K68" si="11">SUM(K69:K71)</f>
        <v>1387.8</v>
      </c>
      <c r="L68" s="43">
        <f t="shared" ref="L68:P68" si="12">SUM(L69:L71)</f>
        <v>1382.9</v>
      </c>
      <c r="M68" s="43">
        <f t="shared" si="12"/>
        <v>2721.4</v>
      </c>
      <c r="N68" s="43">
        <f t="shared" si="12"/>
        <v>0</v>
      </c>
      <c r="O68" s="43">
        <f t="shared" si="12"/>
        <v>0</v>
      </c>
      <c r="P68" s="43">
        <f t="shared" si="12"/>
        <v>0</v>
      </c>
    </row>
    <row r="69" spans="1:16" ht="213.75" customHeight="1">
      <c r="A69" s="2">
        <v>924</v>
      </c>
      <c r="B69" s="184" t="s">
        <v>701</v>
      </c>
      <c r="C69" s="11" t="s">
        <v>702</v>
      </c>
      <c r="D69" s="240" t="s">
        <v>932</v>
      </c>
      <c r="E69" s="241" t="s">
        <v>933</v>
      </c>
      <c r="F69" s="241" t="s">
        <v>934</v>
      </c>
      <c r="G69" s="26" t="s">
        <v>82</v>
      </c>
      <c r="H69" s="27" t="s">
        <v>97</v>
      </c>
      <c r="I69" s="184" t="s">
        <v>700</v>
      </c>
      <c r="J69" s="26" t="s">
        <v>63</v>
      </c>
      <c r="K69" s="120">
        <v>0</v>
      </c>
      <c r="L69" s="120">
        <v>0</v>
      </c>
      <c r="M69" s="120">
        <v>1575</v>
      </c>
      <c r="N69" s="120">
        <v>0</v>
      </c>
      <c r="O69" s="120">
        <v>0</v>
      </c>
      <c r="P69" s="120">
        <v>0</v>
      </c>
    </row>
    <row r="70" spans="1:16" ht="147.75" customHeight="1">
      <c r="A70" s="273">
        <v>924</v>
      </c>
      <c r="B70" s="271" t="s">
        <v>992</v>
      </c>
      <c r="C70" s="277" t="s">
        <v>993</v>
      </c>
      <c r="D70" s="275" t="s">
        <v>598</v>
      </c>
      <c r="E70" s="276" t="s">
        <v>349</v>
      </c>
      <c r="F70" s="276" t="s">
        <v>394</v>
      </c>
      <c r="G70" s="272" t="s">
        <v>82</v>
      </c>
      <c r="H70" s="272" t="s">
        <v>97</v>
      </c>
      <c r="I70" s="271" t="s">
        <v>991</v>
      </c>
      <c r="J70" s="272" t="s">
        <v>63</v>
      </c>
      <c r="K70" s="18">
        <v>0</v>
      </c>
      <c r="L70" s="18">
        <v>0</v>
      </c>
      <c r="M70" s="42">
        <v>1000</v>
      </c>
      <c r="N70" s="18">
        <v>0</v>
      </c>
      <c r="O70" s="18">
        <v>0</v>
      </c>
      <c r="P70" s="18">
        <v>0</v>
      </c>
    </row>
    <row r="71" spans="1:16" ht="193.5" customHeight="1">
      <c r="A71" s="2">
        <v>924</v>
      </c>
      <c r="B71" s="4" t="s">
        <v>595</v>
      </c>
      <c r="C71" s="9" t="s">
        <v>596</v>
      </c>
      <c r="D71" s="188" t="s">
        <v>598</v>
      </c>
      <c r="E71" s="5" t="s">
        <v>349</v>
      </c>
      <c r="F71" s="5" t="s">
        <v>394</v>
      </c>
      <c r="G71" s="33" t="s">
        <v>82</v>
      </c>
      <c r="H71" s="269" t="s">
        <v>97</v>
      </c>
      <c r="I71" s="4" t="s">
        <v>597</v>
      </c>
      <c r="J71" s="33" t="s">
        <v>63</v>
      </c>
      <c r="K71" s="18">
        <v>1387.8</v>
      </c>
      <c r="L71" s="18">
        <v>1382.9</v>
      </c>
      <c r="M71" s="42">
        <v>146.4</v>
      </c>
      <c r="N71" s="18">
        <v>0</v>
      </c>
      <c r="O71" s="18">
        <v>0</v>
      </c>
      <c r="P71" s="18">
        <v>0</v>
      </c>
    </row>
    <row r="72" spans="1:16" ht="100.5" customHeight="1">
      <c r="A72" s="294" t="s">
        <v>142</v>
      </c>
      <c r="B72" s="295"/>
      <c r="C72" s="302" t="s">
        <v>550</v>
      </c>
      <c r="D72" s="303"/>
      <c r="E72" s="303"/>
      <c r="F72" s="303"/>
      <c r="G72" s="303"/>
      <c r="H72" s="303"/>
      <c r="I72" s="303"/>
      <c r="J72" s="304"/>
      <c r="K72" s="7">
        <f t="shared" ref="K72" si="13">SUM(K73:K78)</f>
        <v>159247.00000000003</v>
      </c>
      <c r="L72" s="7">
        <f t="shared" ref="L72:P72" si="14">SUM(L73:L78)</f>
        <v>159173.4</v>
      </c>
      <c r="M72" s="7">
        <f t="shared" si="14"/>
        <v>184129.3</v>
      </c>
      <c r="N72" s="7">
        <f t="shared" si="14"/>
        <v>170788.50000000003</v>
      </c>
      <c r="O72" s="7">
        <f t="shared" si="14"/>
        <v>167906.40000000002</v>
      </c>
      <c r="P72" s="7">
        <f t="shared" si="14"/>
        <v>167906.40000000002</v>
      </c>
    </row>
    <row r="73" spans="1:16" ht="213" customHeight="1">
      <c r="A73" s="2">
        <v>925</v>
      </c>
      <c r="B73" s="4" t="s">
        <v>165</v>
      </c>
      <c r="C73" s="11" t="s">
        <v>168</v>
      </c>
      <c r="D73" s="38" t="s">
        <v>806</v>
      </c>
      <c r="E73" s="209" t="s">
        <v>804</v>
      </c>
      <c r="F73" s="17" t="s">
        <v>805</v>
      </c>
      <c r="G73" s="4" t="s">
        <v>162</v>
      </c>
      <c r="H73" s="4" t="s">
        <v>59</v>
      </c>
      <c r="I73" s="28" t="s">
        <v>325</v>
      </c>
      <c r="J73" s="29">
        <v>600</v>
      </c>
      <c r="K73" s="20">
        <v>152350.70000000001</v>
      </c>
      <c r="L73" s="230">
        <v>152346.29999999999</v>
      </c>
      <c r="M73" s="230">
        <v>167560.6</v>
      </c>
      <c r="N73" s="230">
        <v>170049.7</v>
      </c>
      <c r="O73" s="230">
        <v>167741.70000000001</v>
      </c>
      <c r="P73" s="230">
        <v>167741.70000000001</v>
      </c>
    </row>
    <row r="74" spans="1:16" ht="115.5" customHeight="1">
      <c r="A74" s="2">
        <v>925</v>
      </c>
      <c r="B74" s="4" t="s">
        <v>249</v>
      </c>
      <c r="C74" s="129" t="s">
        <v>360</v>
      </c>
      <c r="D74" s="38" t="s">
        <v>808</v>
      </c>
      <c r="E74" s="209" t="s">
        <v>809</v>
      </c>
      <c r="F74" s="17" t="s">
        <v>810</v>
      </c>
      <c r="G74" s="4" t="s">
        <v>162</v>
      </c>
      <c r="H74" s="4" t="s">
        <v>59</v>
      </c>
      <c r="I74" s="28" t="s">
        <v>607</v>
      </c>
      <c r="J74" s="32">
        <v>600</v>
      </c>
      <c r="K74" s="20">
        <v>3148.4</v>
      </c>
      <c r="L74" s="20">
        <v>3148.4</v>
      </c>
      <c r="M74" s="20">
        <v>0</v>
      </c>
      <c r="N74" s="20">
        <v>0</v>
      </c>
      <c r="O74" s="20">
        <v>0</v>
      </c>
      <c r="P74" s="20">
        <v>0</v>
      </c>
    </row>
    <row r="75" spans="1:16" ht="215.25" customHeight="1">
      <c r="A75" s="2">
        <v>925</v>
      </c>
      <c r="B75" s="4" t="s">
        <v>169</v>
      </c>
      <c r="C75" s="129" t="s">
        <v>525</v>
      </c>
      <c r="D75" s="38" t="s">
        <v>807</v>
      </c>
      <c r="E75" s="209" t="s">
        <v>804</v>
      </c>
      <c r="F75" s="17" t="s">
        <v>805</v>
      </c>
      <c r="G75" s="4" t="s">
        <v>162</v>
      </c>
      <c r="H75" s="4" t="s">
        <v>59</v>
      </c>
      <c r="I75" s="28" t="s">
        <v>326</v>
      </c>
      <c r="J75" s="32">
        <v>600</v>
      </c>
      <c r="K75" s="20">
        <v>152.19999999999999</v>
      </c>
      <c r="L75" s="230">
        <v>83</v>
      </c>
      <c r="M75" s="230">
        <v>158.30000000000001</v>
      </c>
      <c r="N75" s="230">
        <v>164.7</v>
      </c>
      <c r="O75" s="230">
        <v>164.7</v>
      </c>
      <c r="P75" s="230">
        <v>164.7</v>
      </c>
    </row>
    <row r="76" spans="1:16" ht="114" customHeight="1">
      <c r="A76" s="2">
        <v>925</v>
      </c>
      <c r="B76" s="198" t="s">
        <v>725</v>
      </c>
      <c r="C76" s="200" t="s">
        <v>726</v>
      </c>
      <c r="D76" s="38" t="s">
        <v>723</v>
      </c>
      <c r="E76" s="200" t="s">
        <v>29</v>
      </c>
      <c r="F76" s="17" t="s">
        <v>724</v>
      </c>
      <c r="G76" s="4" t="s">
        <v>162</v>
      </c>
      <c r="H76" s="4" t="s">
        <v>59</v>
      </c>
      <c r="I76" s="28" t="s">
        <v>722</v>
      </c>
      <c r="J76" s="29">
        <v>600</v>
      </c>
      <c r="K76" s="20">
        <v>0</v>
      </c>
      <c r="L76" s="20">
        <v>0</v>
      </c>
      <c r="M76" s="20">
        <v>709.8</v>
      </c>
      <c r="N76" s="20">
        <v>0</v>
      </c>
      <c r="O76" s="20">
        <v>0</v>
      </c>
      <c r="P76" s="20">
        <v>0</v>
      </c>
    </row>
    <row r="77" spans="1:16" ht="117.75" customHeight="1">
      <c r="A77" s="2">
        <v>925</v>
      </c>
      <c r="B77" s="4" t="s">
        <v>472</v>
      </c>
      <c r="C77" s="11" t="s">
        <v>512</v>
      </c>
      <c r="D77" s="38" t="s">
        <v>388</v>
      </c>
      <c r="E77" s="9" t="s">
        <v>12</v>
      </c>
      <c r="F77" s="17" t="s">
        <v>389</v>
      </c>
      <c r="G77" s="4" t="s">
        <v>162</v>
      </c>
      <c r="H77" s="4" t="s">
        <v>59</v>
      </c>
      <c r="I77" s="30" t="s">
        <v>487</v>
      </c>
      <c r="J77" s="31">
        <v>600</v>
      </c>
      <c r="K77" s="20">
        <v>635.70000000000005</v>
      </c>
      <c r="L77" s="230">
        <v>635.70000000000005</v>
      </c>
      <c r="M77" s="230">
        <v>0</v>
      </c>
      <c r="N77" s="230">
        <v>574.1</v>
      </c>
      <c r="O77" s="230">
        <v>0</v>
      </c>
      <c r="P77" s="230">
        <v>0</v>
      </c>
    </row>
    <row r="78" spans="1:16" ht="150.75" customHeight="1">
      <c r="A78" s="2">
        <v>925</v>
      </c>
      <c r="B78" s="4" t="s">
        <v>484</v>
      </c>
      <c r="C78" s="11" t="s">
        <v>166</v>
      </c>
      <c r="D78" s="38" t="s">
        <v>971</v>
      </c>
      <c r="E78" s="264" t="s">
        <v>972</v>
      </c>
      <c r="F78" s="17" t="s">
        <v>973</v>
      </c>
      <c r="G78" s="4" t="s">
        <v>162</v>
      </c>
      <c r="H78" s="4" t="s">
        <v>59</v>
      </c>
      <c r="I78" s="30" t="s">
        <v>486</v>
      </c>
      <c r="J78" s="31">
        <v>600</v>
      </c>
      <c r="K78" s="20">
        <v>2960</v>
      </c>
      <c r="L78" s="20">
        <v>2960</v>
      </c>
      <c r="M78" s="20">
        <v>15700.6</v>
      </c>
      <c r="N78" s="20">
        <v>0</v>
      </c>
      <c r="O78" s="20">
        <v>0</v>
      </c>
      <c r="P78" s="20">
        <v>0</v>
      </c>
    </row>
    <row r="79" spans="1:16" ht="117" customHeight="1">
      <c r="A79" s="294" t="s">
        <v>32</v>
      </c>
      <c r="B79" s="295"/>
      <c r="C79" s="302" t="s">
        <v>551</v>
      </c>
      <c r="D79" s="303"/>
      <c r="E79" s="303"/>
      <c r="F79" s="303"/>
      <c r="G79" s="303"/>
      <c r="H79" s="303"/>
      <c r="I79" s="303"/>
      <c r="J79" s="304"/>
      <c r="K79" s="7">
        <f t="shared" ref="K79" si="15">SUM(K80:K100)</f>
        <v>228444.6</v>
      </c>
      <c r="L79" s="7">
        <f t="shared" ref="L79:P79" si="16">SUM(L80:L100)</f>
        <v>225393.1</v>
      </c>
      <c r="M79" s="7">
        <f t="shared" si="16"/>
        <v>309695.49999999994</v>
      </c>
      <c r="N79" s="7">
        <f t="shared" si="16"/>
        <v>254718.29999999996</v>
      </c>
      <c r="O79" s="7">
        <f t="shared" si="16"/>
        <v>242764.59999999998</v>
      </c>
      <c r="P79" s="7">
        <f t="shared" si="16"/>
        <v>179251.69999999998</v>
      </c>
    </row>
    <row r="80" spans="1:16" ht="132" hidden="1" customHeight="1">
      <c r="A80" s="113">
        <v>924</v>
      </c>
      <c r="B80" s="114" t="s">
        <v>533</v>
      </c>
      <c r="C80" s="119" t="s">
        <v>534</v>
      </c>
      <c r="D80" s="111" t="s">
        <v>439</v>
      </c>
      <c r="E80" s="9" t="s">
        <v>433</v>
      </c>
      <c r="F80" s="17" t="s">
        <v>563</v>
      </c>
      <c r="G80" s="118" t="s">
        <v>162</v>
      </c>
      <c r="H80" s="118" t="s">
        <v>96</v>
      </c>
      <c r="I80" s="118" t="s">
        <v>567</v>
      </c>
      <c r="J80" s="118" t="s">
        <v>164</v>
      </c>
      <c r="K80" s="120">
        <v>0</v>
      </c>
      <c r="L80" s="120">
        <v>0</v>
      </c>
      <c r="M80" s="120">
        <v>0</v>
      </c>
      <c r="N80" s="120">
        <v>0</v>
      </c>
      <c r="O80" s="120">
        <v>0</v>
      </c>
      <c r="P80" s="120">
        <v>0</v>
      </c>
    </row>
    <row r="81" spans="1:16" ht="114.75" customHeight="1">
      <c r="A81" s="2">
        <v>925</v>
      </c>
      <c r="B81" s="4" t="s">
        <v>249</v>
      </c>
      <c r="C81" s="129" t="s">
        <v>360</v>
      </c>
      <c r="D81" s="38" t="s">
        <v>388</v>
      </c>
      <c r="E81" s="9" t="s">
        <v>12</v>
      </c>
      <c r="F81" s="17" t="s">
        <v>389</v>
      </c>
      <c r="G81" s="4" t="s">
        <v>162</v>
      </c>
      <c r="H81" s="4" t="s">
        <v>96</v>
      </c>
      <c r="I81" s="28" t="s">
        <v>580</v>
      </c>
      <c r="J81" s="29">
        <v>600</v>
      </c>
      <c r="K81" s="120">
        <v>1359.2</v>
      </c>
      <c r="L81" s="120">
        <v>1359.2</v>
      </c>
      <c r="M81" s="120">
        <v>0</v>
      </c>
      <c r="N81" s="120">
        <v>0</v>
      </c>
      <c r="O81" s="120">
        <v>0</v>
      </c>
      <c r="P81" s="120">
        <v>0</v>
      </c>
    </row>
    <row r="82" spans="1:16" ht="199.5" customHeight="1">
      <c r="A82" s="2">
        <v>925</v>
      </c>
      <c r="B82" s="4" t="s">
        <v>169</v>
      </c>
      <c r="C82" s="129" t="s">
        <v>525</v>
      </c>
      <c r="D82" s="249" t="s">
        <v>811</v>
      </c>
      <c r="E82" s="51" t="s">
        <v>804</v>
      </c>
      <c r="F82" s="250" t="s">
        <v>805</v>
      </c>
      <c r="G82" s="4" t="s">
        <v>162</v>
      </c>
      <c r="H82" s="4" t="s">
        <v>96</v>
      </c>
      <c r="I82" s="28" t="s">
        <v>327</v>
      </c>
      <c r="J82" s="29">
        <v>600</v>
      </c>
      <c r="K82" s="20">
        <v>110.2</v>
      </c>
      <c r="L82" s="230">
        <v>58.7</v>
      </c>
      <c r="M82" s="230">
        <v>114.6</v>
      </c>
      <c r="N82" s="230">
        <v>103.4</v>
      </c>
      <c r="O82" s="230">
        <v>103.4</v>
      </c>
      <c r="P82" s="230">
        <v>103.4</v>
      </c>
    </row>
    <row r="83" spans="1:16" ht="217.5" customHeight="1">
      <c r="A83" s="2">
        <v>925</v>
      </c>
      <c r="B83" s="4" t="s">
        <v>165</v>
      </c>
      <c r="C83" s="11" t="s">
        <v>168</v>
      </c>
      <c r="D83" s="249" t="s">
        <v>811</v>
      </c>
      <c r="E83" s="51" t="s">
        <v>804</v>
      </c>
      <c r="F83" s="250" t="s">
        <v>805</v>
      </c>
      <c r="G83" s="4" t="s">
        <v>162</v>
      </c>
      <c r="H83" s="4" t="s">
        <v>96</v>
      </c>
      <c r="I83" s="28" t="s">
        <v>328</v>
      </c>
      <c r="J83" s="29">
        <v>600</v>
      </c>
      <c r="K83" s="22">
        <v>117232.6</v>
      </c>
      <c r="L83" s="22">
        <v>117232.6</v>
      </c>
      <c r="M83" s="22">
        <v>125291.1</v>
      </c>
      <c r="N83" s="22">
        <v>127139.5</v>
      </c>
      <c r="O83" s="22">
        <v>118946.6</v>
      </c>
      <c r="P83" s="22">
        <v>118946.6</v>
      </c>
    </row>
    <row r="84" spans="1:16" ht="111" customHeight="1">
      <c r="A84" s="2">
        <v>925</v>
      </c>
      <c r="B84" s="4" t="s">
        <v>472</v>
      </c>
      <c r="C84" s="11" t="s">
        <v>512</v>
      </c>
      <c r="D84" s="38" t="s">
        <v>388</v>
      </c>
      <c r="E84" s="9" t="s">
        <v>12</v>
      </c>
      <c r="F84" s="17" t="s">
        <v>389</v>
      </c>
      <c r="G84" s="4" t="s">
        <v>162</v>
      </c>
      <c r="H84" s="4" t="s">
        <v>96</v>
      </c>
      <c r="I84" s="28" t="s">
        <v>488</v>
      </c>
      <c r="J84" s="29">
        <v>600</v>
      </c>
      <c r="K84" s="22">
        <v>6439.7</v>
      </c>
      <c r="L84" s="22">
        <v>6439.7</v>
      </c>
      <c r="M84" s="22">
        <v>10156.799999999999</v>
      </c>
      <c r="N84" s="22">
        <v>2941.7</v>
      </c>
      <c r="O84" s="22">
        <v>0</v>
      </c>
      <c r="P84" s="22">
        <v>0</v>
      </c>
    </row>
    <row r="85" spans="1:16" ht="210.75" customHeight="1">
      <c r="A85" s="2">
        <v>925</v>
      </c>
      <c r="B85" s="4" t="s">
        <v>218</v>
      </c>
      <c r="C85" s="9" t="s">
        <v>49</v>
      </c>
      <c r="D85" s="249" t="s">
        <v>811</v>
      </c>
      <c r="E85" s="51" t="s">
        <v>804</v>
      </c>
      <c r="F85" s="250" t="s">
        <v>805</v>
      </c>
      <c r="G85" s="4" t="s">
        <v>162</v>
      </c>
      <c r="H85" s="4" t="s">
        <v>96</v>
      </c>
      <c r="I85" s="28" t="s">
        <v>329</v>
      </c>
      <c r="J85" s="29">
        <v>600</v>
      </c>
      <c r="K85" s="20">
        <v>31340.400000000001</v>
      </c>
      <c r="L85" s="20">
        <v>28340.400000000001</v>
      </c>
      <c r="M85" s="20">
        <v>28791.200000000001</v>
      </c>
      <c r="N85" s="22">
        <v>39924.9</v>
      </c>
      <c r="O85" s="22">
        <v>39924.9</v>
      </c>
      <c r="P85" s="22">
        <v>22628.5</v>
      </c>
    </row>
    <row r="86" spans="1:16" ht="114.75" customHeight="1">
      <c r="A86" s="199">
        <v>925</v>
      </c>
      <c r="B86" s="198" t="s">
        <v>725</v>
      </c>
      <c r="C86" s="200" t="s">
        <v>726</v>
      </c>
      <c r="D86" s="38" t="s">
        <v>723</v>
      </c>
      <c r="E86" s="200" t="s">
        <v>29</v>
      </c>
      <c r="F86" s="17" t="s">
        <v>724</v>
      </c>
      <c r="G86" s="198" t="s">
        <v>162</v>
      </c>
      <c r="H86" s="198" t="s">
        <v>96</v>
      </c>
      <c r="I86" s="28" t="s">
        <v>727</v>
      </c>
      <c r="J86" s="29">
        <v>600</v>
      </c>
      <c r="K86" s="22">
        <v>0</v>
      </c>
      <c r="L86" s="22">
        <v>0</v>
      </c>
      <c r="M86" s="22">
        <v>1465.9</v>
      </c>
      <c r="N86" s="20">
        <v>0</v>
      </c>
      <c r="O86" s="20">
        <v>0</v>
      </c>
      <c r="P86" s="20">
        <v>0</v>
      </c>
    </row>
    <row r="87" spans="1:16" ht="150.75" customHeight="1">
      <c r="A87" s="2">
        <v>925</v>
      </c>
      <c r="B87" s="4" t="s">
        <v>484</v>
      </c>
      <c r="C87" s="11" t="s">
        <v>166</v>
      </c>
      <c r="D87" s="38" t="s">
        <v>971</v>
      </c>
      <c r="E87" s="264" t="s">
        <v>972</v>
      </c>
      <c r="F87" s="17" t="s">
        <v>973</v>
      </c>
      <c r="G87" s="4" t="s">
        <v>162</v>
      </c>
      <c r="H87" s="4" t="s">
        <v>96</v>
      </c>
      <c r="I87" s="30" t="s">
        <v>489</v>
      </c>
      <c r="J87" s="31">
        <v>600</v>
      </c>
      <c r="K87" s="18">
        <v>6840</v>
      </c>
      <c r="L87" s="18">
        <v>6840</v>
      </c>
      <c r="M87" s="18">
        <v>7400</v>
      </c>
      <c r="N87" s="18">
        <v>0</v>
      </c>
      <c r="O87" s="18">
        <v>0</v>
      </c>
      <c r="P87" s="18">
        <v>0</v>
      </c>
    </row>
    <row r="88" spans="1:16" ht="251.25" customHeight="1">
      <c r="A88" s="2">
        <v>925</v>
      </c>
      <c r="B88" s="4" t="s">
        <v>490</v>
      </c>
      <c r="C88" s="9" t="s">
        <v>513</v>
      </c>
      <c r="D88" s="249" t="s">
        <v>979</v>
      </c>
      <c r="E88" s="51" t="s">
        <v>975</v>
      </c>
      <c r="F88" s="250" t="s">
        <v>980</v>
      </c>
      <c r="G88" s="4" t="s">
        <v>162</v>
      </c>
      <c r="H88" s="4" t="s">
        <v>96</v>
      </c>
      <c r="I88" s="30" t="s">
        <v>491</v>
      </c>
      <c r="J88" s="31">
        <v>600</v>
      </c>
      <c r="K88" s="94">
        <v>53173.3</v>
      </c>
      <c r="L88" s="94">
        <v>53173.3</v>
      </c>
      <c r="M88" s="94">
        <v>48536.1</v>
      </c>
      <c r="N88" s="18">
        <v>56386.400000000001</v>
      </c>
      <c r="O88" s="18">
        <v>56698</v>
      </c>
      <c r="P88" s="18">
        <v>0</v>
      </c>
    </row>
    <row r="89" spans="1:16" ht="204" customHeight="1">
      <c r="A89" s="2">
        <v>925</v>
      </c>
      <c r="B89" s="4" t="s">
        <v>608</v>
      </c>
      <c r="C89" s="9" t="s">
        <v>390</v>
      </c>
      <c r="D89" s="38" t="s">
        <v>615</v>
      </c>
      <c r="E89" s="9" t="s">
        <v>336</v>
      </c>
      <c r="F89" s="17" t="s">
        <v>404</v>
      </c>
      <c r="G89" s="4" t="s">
        <v>162</v>
      </c>
      <c r="H89" s="4" t="s">
        <v>96</v>
      </c>
      <c r="I89" s="28" t="s">
        <v>609</v>
      </c>
      <c r="J89" s="29">
        <v>600</v>
      </c>
      <c r="K89" s="94">
        <v>862.4</v>
      </c>
      <c r="L89" s="94">
        <v>862.4</v>
      </c>
      <c r="M89" s="94">
        <v>0</v>
      </c>
      <c r="N89" s="18">
        <v>0</v>
      </c>
      <c r="O89" s="18">
        <v>0</v>
      </c>
      <c r="P89" s="18">
        <v>0</v>
      </c>
    </row>
    <row r="90" spans="1:16" ht="247.5" customHeight="1">
      <c r="A90" s="2">
        <v>925</v>
      </c>
      <c r="B90" s="4" t="s">
        <v>610</v>
      </c>
      <c r="C90" s="9" t="s">
        <v>612</v>
      </c>
      <c r="D90" s="38" t="s">
        <v>812</v>
      </c>
      <c r="E90" s="209" t="s">
        <v>813</v>
      </c>
      <c r="F90" s="17" t="s">
        <v>814</v>
      </c>
      <c r="G90" s="4" t="s">
        <v>162</v>
      </c>
      <c r="H90" s="4" t="s">
        <v>96</v>
      </c>
      <c r="I90" s="28" t="s">
        <v>611</v>
      </c>
      <c r="J90" s="29">
        <v>600</v>
      </c>
      <c r="K90" s="94">
        <v>4370.3999999999996</v>
      </c>
      <c r="L90" s="94">
        <v>4370.3999999999996</v>
      </c>
      <c r="M90" s="94">
        <v>0</v>
      </c>
      <c r="N90" s="18">
        <v>602.9</v>
      </c>
      <c r="O90" s="18">
        <v>469.4</v>
      </c>
      <c r="P90" s="18">
        <v>1061.3</v>
      </c>
    </row>
    <row r="91" spans="1:16" ht="250.5" customHeight="1">
      <c r="A91" s="2">
        <v>925</v>
      </c>
      <c r="B91" s="4" t="s">
        <v>737</v>
      </c>
      <c r="C91" s="9" t="s">
        <v>738</v>
      </c>
      <c r="D91" s="249" t="s">
        <v>977</v>
      </c>
      <c r="E91" s="51" t="s">
        <v>975</v>
      </c>
      <c r="F91" s="250" t="s">
        <v>978</v>
      </c>
      <c r="G91" s="4" t="s">
        <v>162</v>
      </c>
      <c r="H91" s="4" t="s">
        <v>96</v>
      </c>
      <c r="I91" s="28" t="s">
        <v>739</v>
      </c>
      <c r="J91" s="29">
        <v>600</v>
      </c>
      <c r="K91" s="22">
        <v>0</v>
      </c>
      <c r="L91" s="22">
        <v>0</v>
      </c>
      <c r="M91" s="22">
        <v>16053.8</v>
      </c>
      <c r="N91" s="20">
        <v>19952.8</v>
      </c>
      <c r="O91" s="20">
        <v>19403.400000000001</v>
      </c>
      <c r="P91" s="20">
        <v>18811.900000000001</v>
      </c>
    </row>
    <row r="92" spans="1:16" ht="246.75" customHeight="1">
      <c r="A92" s="211">
        <v>925</v>
      </c>
      <c r="B92" s="198" t="s">
        <v>734</v>
      </c>
      <c r="C92" s="200" t="s">
        <v>735</v>
      </c>
      <c r="D92" s="249" t="s">
        <v>974</v>
      </c>
      <c r="E92" s="51" t="s">
        <v>975</v>
      </c>
      <c r="F92" s="250" t="s">
        <v>976</v>
      </c>
      <c r="G92" s="4" t="s">
        <v>162</v>
      </c>
      <c r="H92" s="4" t="s">
        <v>96</v>
      </c>
      <c r="I92" s="28" t="s">
        <v>736</v>
      </c>
      <c r="J92" s="29">
        <v>600</v>
      </c>
      <c r="K92" s="22">
        <v>0</v>
      </c>
      <c r="L92" s="22">
        <v>0</v>
      </c>
      <c r="M92" s="22">
        <v>17565.3</v>
      </c>
      <c r="N92" s="20">
        <v>3155.4</v>
      </c>
      <c r="O92" s="20">
        <v>2310</v>
      </c>
      <c r="P92" s="20">
        <v>17700</v>
      </c>
    </row>
    <row r="93" spans="1:16" ht="134.25" customHeight="1">
      <c r="A93" s="2">
        <v>925</v>
      </c>
      <c r="B93" s="4" t="s">
        <v>731</v>
      </c>
      <c r="C93" s="9" t="s">
        <v>732</v>
      </c>
      <c r="D93" s="38" t="s">
        <v>983</v>
      </c>
      <c r="E93" s="264" t="s">
        <v>984</v>
      </c>
      <c r="F93" s="17" t="s">
        <v>985</v>
      </c>
      <c r="G93" s="4" t="s">
        <v>162</v>
      </c>
      <c r="H93" s="4" t="s">
        <v>96</v>
      </c>
      <c r="I93" s="28" t="s">
        <v>733</v>
      </c>
      <c r="J93" s="29">
        <v>600</v>
      </c>
      <c r="K93" s="22">
        <v>0</v>
      </c>
      <c r="L93" s="22">
        <v>0</v>
      </c>
      <c r="M93" s="22">
        <v>5316.3</v>
      </c>
      <c r="N93" s="20">
        <v>0</v>
      </c>
      <c r="O93" s="20">
        <v>0</v>
      </c>
      <c r="P93" s="20">
        <v>0</v>
      </c>
    </row>
    <row r="94" spans="1:16" ht="249" customHeight="1">
      <c r="A94" s="2">
        <v>925</v>
      </c>
      <c r="B94" s="4" t="s">
        <v>728</v>
      </c>
      <c r="C94" s="9" t="s">
        <v>729</v>
      </c>
      <c r="D94" s="249" t="s">
        <v>981</v>
      </c>
      <c r="E94" s="51" t="s">
        <v>975</v>
      </c>
      <c r="F94" s="250" t="s">
        <v>982</v>
      </c>
      <c r="G94" s="4" t="s">
        <v>162</v>
      </c>
      <c r="H94" s="4" t="s">
        <v>96</v>
      </c>
      <c r="I94" s="28" t="s">
        <v>730</v>
      </c>
      <c r="J94" s="29">
        <v>600</v>
      </c>
      <c r="K94" s="22">
        <v>0</v>
      </c>
      <c r="L94" s="22">
        <v>0</v>
      </c>
      <c r="M94" s="22">
        <v>47208.1</v>
      </c>
      <c r="N94" s="22">
        <v>3762.4</v>
      </c>
      <c r="O94" s="22">
        <v>0</v>
      </c>
      <c r="P94" s="22">
        <v>0</v>
      </c>
    </row>
    <row r="95" spans="1:16" ht="150" customHeight="1">
      <c r="A95" s="2">
        <v>925</v>
      </c>
      <c r="B95" s="210" t="s">
        <v>741</v>
      </c>
      <c r="C95" s="11" t="s">
        <v>742</v>
      </c>
      <c r="D95" s="82" t="s">
        <v>815</v>
      </c>
      <c r="E95" s="209" t="s">
        <v>336</v>
      </c>
      <c r="F95" s="187" t="s">
        <v>404</v>
      </c>
      <c r="G95" s="4" t="s">
        <v>162</v>
      </c>
      <c r="H95" s="4" t="s">
        <v>96</v>
      </c>
      <c r="I95" s="30" t="s">
        <v>740</v>
      </c>
      <c r="J95" s="45">
        <v>600</v>
      </c>
      <c r="K95" s="20">
        <v>0</v>
      </c>
      <c r="L95" s="20">
        <v>0</v>
      </c>
      <c r="M95" s="20">
        <v>1796.3</v>
      </c>
      <c r="N95" s="22">
        <v>112.6</v>
      </c>
      <c r="O95" s="22">
        <v>0</v>
      </c>
      <c r="P95" s="22">
        <v>0</v>
      </c>
    </row>
    <row r="96" spans="1:16" ht="117.75" customHeight="1">
      <c r="A96" s="206">
        <v>925</v>
      </c>
      <c r="B96" s="204" t="s">
        <v>743</v>
      </c>
      <c r="C96" s="205" t="s">
        <v>744</v>
      </c>
      <c r="D96" s="82" t="s">
        <v>815</v>
      </c>
      <c r="E96" s="209" t="s">
        <v>336</v>
      </c>
      <c r="F96" s="187" t="s">
        <v>404</v>
      </c>
      <c r="G96" s="210" t="s">
        <v>162</v>
      </c>
      <c r="H96" s="210" t="s">
        <v>96</v>
      </c>
      <c r="I96" s="30" t="s">
        <v>745</v>
      </c>
      <c r="J96" s="45">
        <v>600</v>
      </c>
      <c r="K96" s="20">
        <v>0</v>
      </c>
      <c r="L96" s="20">
        <v>0</v>
      </c>
      <c r="M96" s="20">
        <v>0</v>
      </c>
      <c r="N96" s="22">
        <v>636.29999999999995</v>
      </c>
      <c r="O96" s="22">
        <v>4908.8999999999996</v>
      </c>
      <c r="P96" s="22">
        <v>0</v>
      </c>
    </row>
    <row r="97" spans="1:16" ht="62.25" customHeight="1">
      <c r="A97" s="316">
        <v>925</v>
      </c>
      <c r="B97" s="307" t="s">
        <v>50</v>
      </c>
      <c r="C97" s="309" t="s">
        <v>52</v>
      </c>
      <c r="D97" s="290" t="s">
        <v>388</v>
      </c>
      <c r="E97" s="288" t="s">
        <v>12</v>
      </c>
      <c r="F97" s="292" t="s">
        <v>389</v>
      </c>
      <c r="G97" s="4" t="s">
        <v>162</v>
      </c>
      <c r="H97" s="4" t="s">
        <v>96</v>
      </c>
      <c r="I97" s="30" t="s">
        <v>330</v>
      </c>
      <c r="J97" s="45">
        <v>600</v>
      </c>
      <c r="K97" s="20">
        <v>1000</v>
      </c>
      <c r="L97" s="20">
        <v>1000</v>
      </c>
      <c r="M97" s="20">
        <v>0</v>
      </c>
      <c r="N97" s="22">
        <v>0</v>
      </c>
      <c r="O97" s="22">
        <v>0</v>
      </c>
      <c r="P97" s="22">
        <v>0</v>
      </c>
    </row>
    <row r="98" spans="1:16" ht="52.5" customHeight="1">
      <c r="A98" s="317"/>
      <c r="B98" s="315"/>
      <c r="C98" s="329"/>
      <c r="D98" s="291"/>
      <c r="E98" s="289"/>
      <c r="F98" s="293"/>
      <c r="G98" s="4" t="s">
        <v>162</v>
      </c>
      <c r="H98" s="4" t="s">
        <v>96</v>
      </c>
      <c r="I98" s="30" t="s">
        <v>330</v>
      </c>
      <c r="J98" s="45">
        <v>400</v>
      </c>
      <c r="K98" s="20">
        <v>2266.4</v>
      </c>
      <c r="L98" s="20">
        <v>2266.4</v>
      </c>
      <c r="M98" s="20">
        <v>0</v>
      </c>
      <c r="N98" s="22">
        <v>0</v>
      </c>
      <c r="O98" s="22">
        <v>0</v>
      </c>
      <c r="P98" s="22">
        <v>0</v>
      </c>
    </row>
    <row r="99" spans="1:16" ht="62.25" customHeight="1">
      <c r="A99" s="316">
        <v>925</v>
      </c>
      <c r="B99" s="307" t="s">
        <v>614</v>
      </c>
      <c r="C99" s="288" t="s">
        <v>625</v>
      </c>
      <c r="D99" s="366" t="s">
        <v>616</v>
      </c>
      <c r="E99" s="288" t="s">
        <v>22</v>
      </c>
      <c r="F99" s="368" t="s">
        <v>519</v>
      </c>
      <c r="G99" s="4" t="s">
        <v>162</v>
      </c>
      <c r="H99" s="4" t="s">
        <v>96</v>
      </c>
      <c r="I99" s="28" t="s">
        <v>613</v>
      </c>
      <c r="J99" s="29">
        <v>600</v>
      </c>
      <c r="K99" s="20">
        <v>250</v>
      </c>
      <c r="L99" s="20">
        <v>250</v>
      </c>
      <c r="M99" s="20">
        <v>0</v>
      </c>
      <c r="N99" s="22">
        <v>0</v>
      </c>
      <c r="O99" s="22">
        <v>0</v>
      </c>
      <c r="P99" s="22">
        <v>0</v>
      </c>
    </row>
    <row r="100" spans="1:16" ht="119.25" customHeight="1">
      <c r="A100" s="317"/>
      <c r="B100" s="315"/>
      <c r="C100" s="289"/>
      <c r="D100" s="367"/>
      <c r="E100" s="289"/>
      <c r="F100" s="369"/>
      <c r="G100" s="4" t="s">
        <v>162</v>
      </c>
      <c r="H100" s="4" t="s">
        <v>96</v>
      </c>
      <c r="I100" s="28" t="s">
        <v>613</v>
      </c>
      <c r="J100" s="29">
        <v>600</v>
      </c>
      <c r="K100" s="22">
        <v>3200</v>
      </c>
      <c r="L100" s="22">
        <v>3200</v>
      </c>
      <c r="M100" s="22">
        <v>0</v>
      </c>
      <c r="N100" s="22">
        <v>0</v>
      </c>
      <c r="O100" s="22">
        <v>0</v>
      </c>
      <c r="P100" s="22">
        <v>0</v>
      </c>
    </row>
    <row r="101" spans="1:16" ht="59.25" customHeight="1">
      <c r="A101" s="294" t="s">
        <v>34</v>
      </c>
      <c r="B101" s="295"/>
      <c r="C101" s="302" t="s">
        <v>33</v>
      </c>
      <c r="D101" s="303"/>
      <c r="E101" s="303"/>
      <c r="F101" s="303"/>
      <c r="G101" s="303"/>
      <c r="H101" s="303"/>
      <c r="I101" s="303"/>
      <c r="J101" s="304"/>
      <c r="K101" s="7">
        <f t="shared" ref="K101" si="17">SUM(K102:K110)</f>
        <v>123176.70000000001</v>
      </c>
      <c r="L101" s="7">
        <f t="shared" ref="L101:P101" si="18">SUM(L102:L110)</f>
        <v>123173.8</v>
      </c>
      <c r="M101" s="7">
        <f t="shared" si="18"/>
        <v>122865.60000000001</v>
      </c>
      <c r="N101" s="7">
        <f t="shared" si="18"/>
        <v>133395.6</v>
      </c>
      <c r="O101" s="7">
        <f t="shared" si="18"/>
        <v>121344</v>
      </c>
      <c r="P101" s="7">
        <f t="shared" si="18"/>
        <v>122739.09999999999</v>
      </c>
    </row>
    <row r="102" spans="1:16" ht="216.75" customHeight="1">
      <c r="A102" s="2">
        <v>925</v>
      </c>
      <c r="B102" s="4" t="s">
        <v>165</v>
      </c>
      <c r="C102" s="11" t="s">
        <v>168</v>
      </c>
      <c r="D102" s="249" t="s">
        <v>811</v>
      </c>
      <c r="E102" s="51" t="s">
        <v>804</v>
      </c>
      <c r="F102" s="250" t="s">
        <v>805</v>
      </c>
      <c r="G102" s="4" t="s">
        <v>162</v>
      </c>
      <c r="H102" s="4" t="s">
        <v>82</v>
      </c>
      <c r="I102" s="28" t="s">
        <v>332</v>
      </c>
      <c r="J102" s="29">
        <v>600</v>
      </c>
      <c r="K102" s="20">
        <v>42138.400000000001</v>
      </c>
      <c r="L102" s="20">
        <v>42135.5</v>
      </c>
      <c r="M102" s="20">
        <v>39125.599999999999</v>
      </c>
      <c r="N102" s="22">
        <v>48374.3</v>
      </c>
      <c r="O102" s="22">
        <v>47689.7</v>
      </c>
      <c r="P102" s="22">
        <v>47689.7</v>
      </c>
    </row>
    <row r="103" spans="1:16" ht="119.25" customHeight="1">
      <c r="A103" s="2">
        <v>925</v>
      </c>
      <c r="B103" s="4" t="s">
        <v>213</v>
      </c>
      <c r="C103" s="9" t="s">
        <v>221</v>
      </c>
      <c r="D103" s="38" t="s">
        <v>388</v>
      </c>
      <c r="E103" s="9" t="s">
        <v>12</v>
      </c>
      <c r="F103" s="17" t="s">
        <v>389</v>
      </c>
      <c r="G103" s="4" t="s">
        <v>162</v>
      </c>
      <c r="H103" s="4" t="s">
        <v>82</v>
      </c>
      <c r="I103" s="28" t="s">
        <v>333</v>
      </c>
      <c r="J103" s="29">
        <v>600</v>
      </c>
      <c r="K103" s="20">
        <v>47.7</v>
      </c>
      <c r="L103" s="20">
        <v>47.7</v>
      </c>
      <c r="M103" s="20">
        <v>115</v>
      </c>
      <c r="N103" s="22">
        <v>135</v>
      </c>
      <c r="O103" s="22">
        <v>0</v>
      </c>
      <c r="P103" s="22">
        <v>0</v>
      </c>
    </row>
    <row r="104" spans="1:16" ht="104.25" customHeight="1">
      <c r="A104" s="2">
        <v>926</v>
      </c>
      <c r="B104" s="4" t="s">
        <v>165</v>
      </c>
      <c r="C104" s="11" t="s">
        <v>168</v>
      </c>
      <c r="D104" s="37" t="s">
        <v>382</v>
      </c>
      <c r="E104" s="239" t="s">
        <v>323</v>
      </c>
      <c r="F104" s="37" t="s">
        <v>379</v>
      </c>
      <c r="G104" s="234" t="s">
        <v>162</v>
      </c>
      <c r="H104" s="234" t="s">
        <v>82</v>
      </c>
      <c r="I104" s="234" t="s">
        <v>143</v>
      </c>
      <c r="J104" s="234" t="s">
        <v>95</v>
      </c>
      <c r="K104" s="22">
        <v>76627.600000000006</v>
      </c>
      <c r="L104" s="22">
        <v>76627.600000000006</v>
      </c>
      <c r="M104" s="22">
        <v>78599.899999999994</v>
      </c>
      <c r="N104" s="22">
        <v>84214.3</v>
      </c>
      <c r="O104" s="22">
        <v>72982.3</v>
      </c>
      <c r="P104" s="22">
        <v>74377.399999999994</v>
      </c>
    </row>
    <row r="105" spans="1:16" ht="183.75" customHeight="1">
      <c r="A105" s="2">
        <v>926</v>
      </c>
      <c r="B105" s="4" t="s">
        <v>193</v>
      </c>
      <c r="C105" s="11" t="s">
        <v>335</v>
      </c>
      <c r="D105" s="37" t="s">
        <v>817</v>
      </c>
      <c r="E105" s="239" t="s">
        <v>520</v>
      </c>
      <c r="F105" s="37" t="s">
        <v>816</v>
      </c>
      <c r="G105" s="4" t="s">
        <v>162</v>
      </c>
      <c r="H105" s="4" t="s">
        <v>82</v>
      </c>
      <c r="I105" s="4" t="s">
        <v>144</v>
      </c>
      <c r="J105" s="4" t="s">
        <v>95</v>
      </c>
      <c r="K105" s="20">
        <v>67</v>
      </c>
      <c r="L105" s="20">
        <v>67</v>
      </c>
      <c r="M105" s="20">
        <v>72</v>
      </c>
      <c r="N105" s="20">
        <v>72</v>
      </c>
      <c r="O105" s="20">
        <v>72</v>
      </c>
      <c r="P105" s="20">
        <v>72</v>
      </c>
    </row>
    <row r="106" spans="1:16" ht="195.75" customHeight="1">
      <c r="A106" s="2">
        <v>926</v>
      </c>
      <c r="B106" s="4" t="s">
        <v>620</v>
      </c>
      <c r="C106" s="11" t="s">
        <v>345</v>
      </c>
      <c r="D106" s="37" t="s">
        <v>817</v>
      </c>
      <c r="E106" s="239" t="s">
        <v>520</v>
      </c>
      <c r="F106" s="37" t="s">
        <v>816</v>
      </c>
      <c r="G106" s="4" t="s">
        <v>162</v>
      </c>
      <c r="H106" s="4" t="s">
        <v>82</v>
      </c>
      <c r="I106" s="4" t="s">
        <v>346</v>
      </c>
      <c r="J106" s="4" t="s">
        <v>95</v>
      </c>
      <c r="K106" s="20">
        <v>0</v>
      </c>
      <c r="L106" s="20">
        <v>0</v>
      </c>
      <c r="M106" s="20">
        <v>0</v>
      </c>
      <c r="N106" s="22">
        <v>600</v>
      </c>
      <c r="O106" s="22">
        <v>600</v>
      </c>
      <c r="P106" s="22">
        <v>600</v>
      </c>
    </row>
    <row r="107" spans="1:16" ht="102" customHeight="1">
      <c r="A107" s="2">
        <v>926</v>
      </c>
      <c r="B107" s="4" t="s">
        <v>472</v>
      </c>
      <c r="C107" s="11" t="s">
        <v>512</v>
      </c>
      <c r="D107" s="37" t="s">
        <v>382</v>
      </c>
      <c r="E107" s="9" t="s">
        <v>323</v>
      </c>
      <c r="F107" s="37" t="s">
        <v>379</v>
      </c>
      <c r="G107" s="4" t="s">
        <v>162</v>
      </c>
      <c r="H107" s="4" t="s">
        <v>82</v>
      </c>
      <c r="I107" s="4" t="s">
        <v>626</v>
      </c>
      <c r="J107" s="4" t="s">
        <v>95</v>
      </c>
      <c r="K107" s="20">
        <v>100</v>
      </c>
      <c r="L107" s="20">
        <v>100</v>
      </c>
      <c r="M107" s="20">
        <v>0</v>
      </c>
      <c r="N107" s="22">
        <v>0</v>
      </c>
      <c r="O107" s="22">
        <v>0</v>
      </c>
      <c r="P107" s="22">
        <v>0</v>
      </c>
    </row>
    <row r="108" spans="1:16" ht="96" customHeight="1">
      <c r="A108" s="2">
        <v>926</v>
      </c>
      <c r="B108" s="184" t="s">
        <v>167</v>
      </c>
      <c r="C108" s="11" t="s">
        <v>528</v>
      </c>
      <c r="D108" s="37" t="s">
        <v>382</v>
      </c>
      <c r="E108" s="9" t="s">
        <v>323</v>
      </c>
      <c r="F108" s="37" t="s">
        <v>379</v>
      </c>
      <c r="G108" s="4" t="s">
        <v>162</v>
      </c>
      <c r="H108" s="4" t="s">
        <v>82</v>
      </c>
      <c r="I108" s="184" t="s">
        <v>120</v>
      </c>
      <c r="J108" s="4" t="s">
        <v>95</v>
      </c>
      <c r="K108" s="20">
        <v>0</v>
      </c>
      <c r="L108" s="20">
        <v>0</v>
      </c>
      <c r="M108" s="20">
        <v>596.1</v>
      </c>
      <c r="N108" s="22">
        <v>0</v>
      </c>
      <c r="O108" s="22">
        <v>0</v>
      </c>
      <c r="P108" s="22">
        <v>0</v>
      </c>
    </row>
    <row r="109" spans="1:16" ht="135" customHeight="1">
      <c r="A109" s="2">
        <v>926</v>
      </c>
      <c r="B109" s="4" t="s">
        <v>384</v>
      </c>
      <c r="C109" s="11" t="s">
        <v>619</v>
      </c>
      <c r="D109" s="37" t="s">
        <v>382</v>
      </c>
      <c r="E109" s="9" t="s">
        <v>323</v>
      </c>
      <c r="F109" s="37" t="s">
        <v>379</v>
      </c>
      <c r="G109" s="4" t="s">
        <v>162</v>
      </c>
      <c r="H109" s="4" t="s">
        <v>82</v>
      </c>
      <c r="I109" s="4" t="s">
        <v>485</v>
      </c>
      <c r="J109" s="4" t="s">
        <v>95</v>
      </c>
      <c r="K109" s="20">
        <v>4196</v>
      </c>
      <c r="L109" s="20">
        <v>4196</v>
      </c>
      <c r="M109" s="20">
        <v>0</v>
      </c>
      <c r="N109" s="22">
        <v>0</v>
      </c>
      <c r="O109" s="22">
        <v>0</v>
      </c>
      <c r="P109" s="22">
        <v>0</v>
      </c>
    </row>
    <row r="110" spans="1:16" ht="162" customHeight="1">
      <c r="A110" s="2">
        <v>926</v>
      </c>
      <c r="B110" s="4" t="s">
        <v>617</v>
      </c>
      <c r="C110" s="11" t="s">
        <v>618</v>
      </c>
      <c r="D110" s="37" t="s">
        <v>964</v>
      </c>
      <c r="E110" s="251" t="s">
        <v>960</v>
      </c>
      <c r="F110" s="37" t="s">
        <v>961</v>
      </c>
      <c r="G110" s="4" t="s">
        <v>162</v>
      </c>
      <c r="H110" s="4" t="s">
        <v>82</v>
      </c>
      <c r="I110" s="184" t="s">
        <v>685</v>
      </c>
      <c r="J110" s="4" t="s">
        <v>95</v>
      </c>
      <c r="K110" s="20">
        <v>0</v>
      </c>
      <c r="L110" s="20">
        <v>0</v>
      </c>
      <c r="M110" s="20">
        <v>4357</v>
      </c>
      <c r="N110" s="20">
        <v>0</v>
      </c>
      <c r="O110" s="20">
        <v>0</v>
      </c>
      <c r="P110" s="20">
        <v>0</v>
      </c>
    </row>
    <row r="111" spans="1:16" ht="46.5" customHeight="1">
      <c r="A111" s="294" t="s">
        <v>266</v>
      </c>
      <c r="B111" s="295"/>
      <c r="C111" s="302" t="s">
        <v>265</v>
      </c>
      <c r="D111" s="303"/>
      <c r="E111" s="303"/>
      <c r="F111" s="303"/>
      <c r="G111" s="303"/>
      <c r="H111" s="303"/>
      <c r="I111" s="303"/>
      <c r="J111" s="304"/>
      <c r="K111" s="7">
        <f t="shared" ref="K111" si="19">SUM(K112:K117)</f>
        <v>12809</v>
      </c>
      <c r="L111" s="7">
        <f t="shared" ref="L111:P111" si="20">SUM(L112:L117)</f>
        <v>12771.5</v>
      </c>
      <c r="M111" s="7">
        <f t="shared" si="20"/>
        <v>13881.199999999999</v>
      </c>
      <c r="N111" s="7">
        <f t="shared" si="20"/>
        <v>15975.8</v>
      </c>
      <c r="O111" s="7">
        <f t="shared" si="20"/>
        <v>9238.2000000000007</v>
      </c>
      <c r="P111" s="7">
        <f t="shared" si="20"/>
        <v>9238.2000000000007</v>
      </c>
    </row>
    <row r="112" spans="1:16" ht="177.75" customHeight="1">
      <c r="A112" s="2">
        <v>925</v>
      </c>
      <c r="B112" s="4" t="s">
        <v>165</v>
      </c>
      <c r="C112" s="11" t="s">
        <v>168</v>
      </c>
      <c r="D112" s="38" t="s">
        <v>818</v>
      </c>
      <c r="E112" s="239" t="s">
        <v>819</v>
      </c>
      <c r="F112" s="17" t="s">
        <v>820</v>
      </c>
      <c r="G112" s="4" t="s">
        <v>162</v>
      </c>
      <c r="H112" s="271" t="s">
        <v>162</v>
      </c>
      <c r="I112" s="28" t="s">
        <v>130</v>
      </c>
      <c r="J112" s="29">
        <v>600</v>
      </c>
      <c r="K112" s="22">
        <v>7040.5</v>
      </c>
      <c r="L112" s="22">
        <v>7040.5</v>
      </c>
      <c r="M112" s="22">
        <v>7719.6</v>
      </c>
      <c r="N112" s="22">
        <v>9380.7000000000007</v>
      </c>
      <c r="O112" s="22">
        <v>3695.9</v>
      </c>
      <c r="P112" s="22">
        <v>3695.9</v>
      </c>
    </row>
    <row r="113" spans="1:16" ht="98.25" customHeight="1">
      <c r="A113" s="125">
        <v>925</v>
      </c>
      <c r="B113" s="263" t="s">
        <v>223</v>
      </c>
      <c r="C113" s="89" t="s">
        <v>222</v>
      </c>
      <c r="D113" s="38" t="s">
        <v>818</v>
      </c>
      <c r="E113" s="239" t="s">
        <v>819</v>
      </c>
      <c r="F113" s="17" t="s">
        <v>820</v>
      </c>
      <c r="G113" s="4" t="s">
        <v>162</v>
      </c>
      <c r="H113" s="271" t="s">
        <v>162</v>
      </c>
      <c r="I113" s="28" t="s">
        <v>324</v>
      </c>
      <c r="J113" s="29">
        <v>600</v>
      </c>
      <c r="K113" s="22">
        <v>2121.4</v>
      </c>
      <c r="L113" s="22">
        <v>2109</v>
      </c>
      <c r="M113" s="22">
        <v>2381.5</v>
      </c>
      <c r="N113" s="22">
        <v>2469</v>
      </c>
      <c r="O113" s="22">
        <v>2469</v>
      </c>
      <c r="P113" s="22">
        <v>2469</v>
      </c>
    </row>
    <row r="114" spans="1:16" ht="217.5" customHeight="1">
      <c r="A114" s="2">
        <v>925</v>
      </c>
      <c r="B114" s="4" t="s">
        <v>216</v>
      </c>
      <c r="C114" s="11" t="s">
        <v>217</v>
      </c>
      <c r="D114" s="38" t="s">
        <v>986</v>
      </c>
      <c r="E114" s="239" t="s">
        <v>821</v>
      </c>
      <c r="F114" s="17" t="s">
        <v>987</v>
      </c>
      <c r="G114" s="4" t="s">
        <v>162</v>
      </c>
      <c r="H114" s="271" t="s">
        <v>162</v>
      </c>
      <c r="I114" s="30" t="s">
        <v>129</v>
      </c>
      <c r="J114" s="31">
        <v>600</v>
      </c>
      <c r="K114" s="20">
        <v>3067</v>
      </c>
      <c r="L114" s="20">
        <v>3067</v>
      </c>
      <c r="M114" s="20">
        <v>2989.9</v>
      </c>
      <c r="N114" s="22">
        <v>3073.3</v>
      </c>
      <c r="O114" s="22">
        <v>3073.3</v>
      </c>
      <c r="P114" s="22">
        <v>3073.3</v>
      </c>
    </row>
    <row r="115" spans="1:16" ht="31.5" customHeight="1">
      <c r="A115" s="316">
        <v>925</v>
      </c>
      <c r="B115" s="307" t="s">
        <v>51</v>
      </c>
      <c r="C115" s="309" t="s">
        <v>53</v>
      </c>
      <c r="D115" s="359" t="s">
        <v>391</v>
      </c>
      <c r="E115" s="349" t="s">
        <v>12</v>
      </c>
      <c r="F115" s="356" t="s">
        <v>389</v>
      </c>
      <c r="G115" s="4" t="s">
        <v>162</v>
      </c>
      <c r="H115" s="271" t="s">
        <v>162</v>
      </c>
      <c r="I115" s="30" t="s">
        <v>131</v>
      </c>
      <c r="J115" s="31">
        <v>200</v>
      </c>
      <c r="K115" s="20">
        <v>138</v>
      </c>
      <c r="L115" s="20">
        <v>138</v>
      </c>
      <c r="M115" s="20">
        <v>157.80000000000001</v>
      </c>
      <c r="N115" s="22">
        <v>169.8</v>
      </c>
      <c r="O115" s="20">
        <v>0</v>
      </c>
      <c r="P115" s="20">
        <v>0</v>
      </c>
    </row>
    <row r="116" spans="1:16" ht="31.5" customHeight="1">
      <c r="A116" s="339"/>
      <c r="B116" s="308"/>
      <c r="C116" s="310"/>
      <c r="D116" s="360"/>
      <c r="E116" s="350"/>
      <c r="F116" s="357"/>
      <c r="G116" s="271" t="s">
        <v>162</v>
      </c>
      <c r="H116" s="271" t="s">
        <v>162</v>
      </c>
      <c r="I116" s="30" t="s">
        <v>131</v>
      </c>
      <c r="J116" s="31">
        <v>300</v>
      </c>
      <c r="K116" s="20">
        <v>0</v>
      </c>
      <c r="L116" s="20">
        <v>0</v>
      </c>
      <c r="M116" s="20">
        <v>12</v>
      </c>
      <c r="N116" s="22">
        <v>0</v>
      </c>
      <c r="O116" s="20">
        <v>0</v>
      </c>
      <c r="P116" s="20">
        <v>0</v>
      </c>
    </row>
    <row r="117" spans="1:16" ht="31.5" customHeight="1">
      <c r="A117" s="317"/>
      <c r="B117" s="315"/>
      <c r="C117" s="329"/>
      <c r="D117" s="361"/>
      <c r="E117" s="351"/>
      <c r="F117" s="358"/>
      <c r="G117" s="4" t="s">
        <v>162</v>
      </c>
      <c r="H117" s="271" t="s">
        <v>162</v>
      </c>
      <c r="I117" s="30" t="s">
        <v>131</v>
      </c>
      <c r="J117" s="31">
        <v>600</v>
      </c>
      <c r="K117" s="21">
        <v>442.1</v>
      </c>
      <c r="L117" s="21">
        <v>417</v>
      </c>
      <c r="M117" s="21">
        <v>620.4</v>
      </c>
      <c r="N117" s="22">
        <v>883</v>
      </c>
      <c r="O117" s="20">
        <v>0</v>
      </c>
      <c r="P117" s="20">
        <v>0</v>
      </c>
    </row>
    <row r="118" spans="1:16" ht="211.5" customHeight="1">
      <c r="A118" s="294" t="s">
        <v>267</v>
      </c>
      <c r="B118" s="295"/>
      <c r="C118" s="302" t="s">
        <v>552</v>
      </c>
      <c r="D118" s="303"/>
      <c r="E118" s="303"/>
      <c r="F118" s="303"/>
      <c r="G118" s="303"/>
      <c r="H118" s="303"/>
      <c r="I118" s="303"/>
      <c r="J118" s="304"/>
      <c r="K118" s="7">
        <f t="shared" ref="K118:P118" si="21">SUM(K119:K125)</f>
        <v>82724.499999999985</v>
      </c>
      <c r="L118" s="7">
        <f t="shared" si="21"/>
        <v>82556.5</v>
      </c>
      <c r="M118" s="7">
        <f t="shared" si="21"/>
        <v>100229.69999999998</v>
      </c>
      <c r="N118" s="7">
        <f t="shared" si="21"/>
        <v>110075.8</v>
      </c>
      <c r="O118" s="7">
        <f t="shared" si="21"/>
        <v>71102.5</v>
      </c>
      <c r="P118" s="7">
        <f t="shared" si="21"/>
        <v>85753</v>
      </c>
    </row>
    <row r="119" spans="1:16" ht="30.75" customHeight="1">
      <c r="A119" s="284">
        <v>925</v>
      </c>
      <c r="B119" s="307" t="s">
        <v>165</v>
      </c>
      <c r="C119" s="309" t="s">
        <v>168</v>
      </c>
      <c r="D119" s="290" t="s">
        <v>822</v>
      </c>
      <c r="E119" s="288" t="s">
        <v>823</v>
      </c>
      <c r="F119" s="292" t="s">
        <v>824</v>
      </c>
      <c r="G119" s="4" t="s">
        <v>162</v>
      </c>
      <c r="H119" s="4" t="s">
        <v>94</v>
      </c>
      <c r="I119" s="28" t="s">
        <v>132</v>
      </c>
      <c r="J119" s="29">
        <v>100</v>
      </c>
      <c r="K119" s="20">
        <v>60634.6</v>
      </c>
      <c r="L119" s="20">
        <v>60505.3</v>
      </c>
      <c r="M119" s="20">
        <v>75029.7</v>
      </c>
      <c r="N119" s="22">
        <v>81899</v>
      </c>
      <c r="O119" s="22">
        <v>65423</v>
      </c>
      <c r="P119" s="22">
        <v>81212.5</v>
      </c>
    </row>
    <row r="120" spans="1:16" ht="30.75" customHeight="1">
      <c r="A120" s="313"/>
      <c r="B120" s="308"/>
      <c r="C120" s="310"/>
      <c r="D120" s="333"/>
      <c r="E120" s="322"/>
      <c r="F120" s="334"/>
      <c r="G120" s="4" t="s">
        <v>162</v>
      </c>
      <c r="H120" s="4" t="s">
        <v>94</v>
      </c>
      <c r="I120" s="28" t="s">
        <v>132</v>
      </c>
      <c r="J120" s="29">
        <v>200</v>
      </c>
      <c r="K120" s="20">
        <v>20853.3</v>
      </c>
      <c r="L120" s="20">
        <v>20841.3</v>
      </c>
      <c r="M120" s="20">
        <v>23530.1</v>
      </c>
      <c r="N120" s="22">
        <v>26886.5</v>
      </c>
      <c r="O120" s="22">
        <v>5385.4</v>
      </c>
      <c r="P120" s="22">
        <v>4246.3999999999996</v>
      </c>
    </row>
    <row r="121" spans="1:16" ht="133.5" customHeight="1">
      <c r="A121" s="285"/>
      <c r="B121" s="315"/>
      <c r="C121" s="329"/>
      <c r="D121" s="291"/>
      <c r="E121" s="289"/>
      <c r="F121" s="293"/>
      <c r="G121" s="4" t="s">
        <v>162</v>
      </c>
      <c r="H121" s="4" t="s">
        <v>94</v>
      </c>
      <c r="I121" s="28" t="s">
        <v>132</v>
      </c>
      <c r="J121" s="29">
        <v>800</v>
      </c>
      <c r="K121" s="20">
        <v>239.2</v>
      </c>
      <c r="L121" s="20">
        <v>237.7</v>
      </c>
      <c r="M121" s="20">
        <v>343.7</v>
      </c>
      <c r="N121" s="22">
        <v>280.8</v>
      </c>
      <c r="O121" s="22">
        <v>280.8</v>
      </c>
      <c r="P121" s="22">
        <v>280.8</v>
      </c>
    </row>
    <row r="122" spans="1:16" ht="60" customHeight="1">
      <c r="A122" s="284">
        <v>925</v>
      </c>
      <c r="B122" s="286" t="s">
        <v>436</v>
      </c>
      <c r="C122" s="288" t="s">
        <v>507</v>
      </c>
      <c r="D122" s="290" t="s">
        <v>825</v>
      </c>
      <c r="E122" s="288" t="s">
        <v>826</v>
      </c>
      <c r="F122" s="292" t="s">
        <v>827</v>
      </c>
      <c r="G122" s="4" t="s">
        <v>162</v>
      </c>
      <c r="H122" s="4" t="s">
        <v>94</v>
      </c>
      <c r="I122" s="28" t="s">
        <v>492</v>
      </c>
      <c r="J122" s="29">
        <v>200</v>
      </c>
      <c r="K122" s="20">
        <v>593.9</v>
      </c>
      <c r="L122" s="20">
        <v>575.70000000000005</v>
      </c>
      <c r="M122" s="20">
        <v>621.70000000000005</v>
      </c>
      <c r="N122" s="22">
        <v>472.5</v>
      </c>
      <c r="O122" s="95">
        <v>0</v>
      </c>
      <c r="P122" s="95">
        <v>0</v>
      </c>
    </row>
    <row r="123" spans="1:16" ht="135" customHeight="1">
      <c r="A123" s="285"/>
      <c r="B123" s="287"/>
      <c r="C123" s="289"/>
      <c r="D123" s="291"/>
      <c r="E123" s="289"/>
      <c r="F123" s="293"/>
      <c r="G123" s="210" t="s">
        <v>162</v>
      </c>
      <c r="H123" s="210" t="s">
        <v>94</v>
      </c>
      <c r="I123" s="28" t="s">
        <v>492</v>
      </c>
      <c r="J123" s="29">
        <v>800</v>
      </c>
      <c r="K123" s="243">
        <v>21.4</v>
      </c>
      <c r="L123" s="243">
        <v>14.4</v>
      </c>
      <c r="M123" s="20">
        <v>13.4</v>
      </c>
      <c r="N123" s="22">
        <v>13.3</v>
      </c>
      <c r="O123" s="22">
        <v>13.3</v>
      </c>
      <c r="P123" s="22">
        <v>13.3</v>
      </c>
    </row>
    <row r="124" spans="1:16" ht="116.25" customHeight="1">
      <c r="A124" s="211">
        <v>925</v>
      </c>
      <c r="B124" s="210" t="s">
        <v>725</v>
      </c>
      <c r="C124" s="209" t="s">
        <v>726</v>
      </c>
      <c r="D124" s="38" t="s">
        <v>723</v>
      </c>
      <c r="E124" s="209" t="s">
        <v>29</v>
      </c>
      <c r="F124" s="17" t="s">
        <v>724</v>
      </c>
      <c r="G124" s="210" t="s">
        <v>162</v>
      </c>
      <c r="H124" s="271" t="s">
        <v>94</v>
      </c>
      <c r="I124" s="28" t="s">
        <v>746</v>
      </c>
      <c r="J124" s="29">
        <v>200</v>
      </c>
      <c r="K124" s="22">
        <v>0</v>
      </c>
      <c r="L124" s="22">
        <v>0</v>
      </c>
      <c r="M124" s="22">
        <v>137.6</v>
      </c>
      <c r="N124" s="20">
        <v>0</v>
      </c>
      <c r="O124" s="20">
        <v>0</v>
      </c>
      <c r="P124" s="20">
        <v>0</v>
      </c>
    </row>
    <row r="125" spans="1:16" ht="114" customHeight="1">
      <c r="A125" s="85">
        <v>925</v>
      </c>
      <c r="B125" s="86" t="s">
        <v>213</v>
      </c>
      <c r="C125" s="84" t="s">
        <v>221</v>
      </c>
      <c r="D125" s="87" t="s">
        <v>388</v>
      </c>
      <c r="E125" s="84" t="s">
        <v>12</v>
      </c>
      <c r="F125" s="130" t="s">
        <v>389</v>
      </c>
      <c r="G125" s="4" t="s">
        <v>162</v>
      </c>
      <c r="H125" s="4" t="s">
        <v>94</v>
      </c>
      <c r="I125" s="28" t="s">
        <v>134</v>
      </c>
      <c r="J125" s="29">
        <v>200</v>
      </c>
      <c r="K125" s="20">
        <v>382.1</v>
      </c>
      <c r="L125" s="20">
        <v>382.1</v>
      </c>
      <c r="M125" s="20">
        <v>553.5</v>
      </c>
      <c r="N125" s="22">
        <v>523.70000000000005</v>
      </c>
      <c r="O125" s="95">
        <v>0</v>
      </c>
      <c r="P125" s="95">
        <v>0</v>
      </c>
    </row>
    <row r="126" spans="1:16" ht="56.25" customHeight="1">
      <c r="A126" s="294" t="s">
        <v>408</v>
      </c>
      <c r="B126" s="295"/>
      <c r="C126" s="302" t="s">
        <v>553</v>
      </c>
      <c r="D126" s="303"/>
      <c r="E126" s="303"/>
      <c r="F126" s="303"/>
      <c r="G126" s="303"/>
      <c r="H126" s="303"/>
      <c r="I126" s="303"/>
      <c r="J126" s="304"/>
      <c r="K126" s="7">
        <f>SUM(K127:K129)</f>
        <v>0</v>
      </c>
      <c r="L126" s="7">
        <f t="shared" ref="L126:P126" si="22">SUM(L127:L129)</f>
        <v>0</v>
      </c>
      <c r="M126" s="7">
        <f t="shared" si="22"/>
        <v>5465</v>
      </c>
      <c r="N126" s="7">
        <f t="shared" si="22"/>
        <v>2575</v>
      </c>
      <c r="O126" s="7">
        <f t="shared" si="22"/>
        <v>0</v>
      </c>
      <c r="P126" s="7">
        <f t="shared" si="22"/>
        <v>0</v>
      </c>
    </row>
    <row r="127" spans="1:16" ht="140.25" customHeight="1">
      <c r="A127" s="2">
        <v>924</v>
      </c>
      <c r="B127" s="4" t="s">
        <v>409</v>
      </c>
      <c r="C127" s="9" t="s">
        <v>159</v>
      </c>
      <c r="D127" s="111" t="s">
        <v>443</v>
      </c>
      <c r="E127" s="84" t="s">
        <v>433</v>
      </c>
      <c r="F127" s="130" t="s">
        <v>563</v>
      </c>
      <c r="G127" s="184" t="s">
        <v>60</v>
      </c>
      <c r="H127" s="184" t="s">
        <v>163</v>
      </c>
      <c r="I127" s="4" t="s">
        <v>504</v>
      </c>
      <c r="J127" s="4" t="s">
        <v>63</v>
      </c>
      <c r="K127" s="95">
        <v>0</v>
      </c>
      <c r="L127" s="95">
        <v>0</v>
      </c>
      <c r="M127" s="95">
        <v>2305</v>
      </c>
      <c r="N127" s="95">
        <v>2575</v>
      </c>
      <c r="O127" s="95">
        <v>0</v>
      </c>
      <c r="P127" s="95">
        <v>0</v>
      </c>
    </row>
    <row r="128" spans="1:16" ht="140.25" customHeight="1">
      <c r="A128" s="273">
        <v>924</v>
      </c>
      <c r="B128" s="271" t="s">
        <v>997</v>
      </c>
      <c r="C128" s="277" t="s">
        <v>999</v>
      </c>
      <c r="D128" s="111" t="s">
        <v>443</v>
      </c>
      <c r="E128" s="274" t="s">
        <v>433</v>
      </c>
      <c r="F128" s="270" t="s">
        <v>563</v>
      </c>
      <c r="G128" s="271" t="s">
        <v>163</v>
      </c>
      <c r="H128" s="271" t="s">
        <v>82</v>
      </c>
      <c r="I128" s="271" t="s">
        <v>998</v>
      </c>
      <c r="J128" s="271" t="s">
        <v>63</v>
      </c>
      <c r="K128" s="95">
        <v>0</v>
      </c>
      <c r="L128" s="95">
        <v>0</v>
      </c>
      <c r="M128" s="95">
        <v>3000</v>
      </c>
      <c r="N128" s="95">
        <v>0</v>
      </c>
      <c r="O128" s="95">
        <v>0</v>
      </c>
      <c r="P128" s="95">
        <v>0</v>
      </c>
    </row>
    <row r="129" spans="1:16" ht="140.25" customHeight="1">
      <c r="A129" s="273">
        <v>924</v>
      </c>
      <c r="B129" s="271" t="s">
        <v>1000</v>
      </c>
      <c r="C129" s="277"/>
      <c r="D129" s="111" t="s">
        <v>443</v>
      </c>
      <c r="E129" s="274" t="s">
        <v>433</v>
      </c>
      <c r="F129" s="270" t="s">
        <v>563</v>
      </c>
      <c r="G129" s="271" t="s">
        <v>60</v>
      </c>
      <c r="H129" s="271" t="s">
        <v>163</v>
      </c>
      <c r="I129" s="271" t="s">
        <v>1001</v>
      </c>
      <c r="J129" s="271" t="s">
        <v>63</v>
      </c>
      <c r="K129" s="95">
        <v>0</v>
      </c>
      <c r="L129" s="95">
        <v>0</v>
      </c>
      <c r="M129" s="95">
        <v>160</v>
      </c>
      <c r="N129" s="95">
        <v>0</v>
      </c>
      <c r="O129" s="95">
        <v>0</v>
      </c>
      <c r="P129" s="95">
        <v>0</v>
      </c>
    </row>
    <row r="130" spans="1:16" ht="409.6" customHeight="1">
      <c r="A130" s="299" t="s">
        <v>268</v>
      </c>
      <c r="B130" s="300"/>
      <c r="C130" s="302" t="s">
        <v>768</v>
      </c>
      <c r="D130" s="303"/>
      <c r="E130" s="303"/>
      <c r="F130" s="303"/>
      <c r="G130" s="303"/>
      <c r="H130" s="303"/>
      <c r="I130" s="303"/>
      <c r="J130" s="304"/>
      <c r="K130" s="7">
        <f t="shared" ref="K130" si="23">SUM(K131:K135)</f>
        <v>2623.2</v>
      </c>
      <c r="L130" s="7">
        <f t="shared" ref="L130:P130" si="24">SUM(L131:L135)</f>
        <v>2152.7999999999997</v>
      </c>
      <c r="M130" s="7">
        <f t="shared" si="24"/>
        <v>3123.2</v>
      </c>
      <c r="N130" s="7">
        <f t="shared" si="24"/>
        <v>3049.1</v>
      </c>
      <c r="O130" s="7">
        <f t="shared" si="24"/>
        <v>15192</v>
      </c>
      <c r="P130" s="7">
        <f t="shared" si="24"/>
        <v>100</v>
      </c>
    </row>
    <row r="131" spans="1:16" ht="71.25" customHeight="1">
      <c r="A131" s="2">
        <v>924</v>
      </c>
      <c r="B131" s="4" t="s">
        <v>230</v>
      </c>
      <c r="C131" s="14" t="s">
        <v>229</v>
      </c>
      <c r="D131" s="106" t="s">
        <v>415</v>
      </c>
      <c r="E131" s="107" t="s">
        <v>57</v>
      </c>
      <c r="F131" s="107" t="s">
        <v>58</v>
      </c>
      <c r="G131" s="27" t="s">
        <v>90</v>
      </c>
      <c r="H131" s="27" t="s">
        <v>194</v>
      </c>
      <c r="I131" s="26" t="s">
        <v>145</v>
      </c>
      <c r="J131" s="26" t="s">
        <v>64</v>
      </c>
      <c r="K131" s="120">
        <v>1299.5999999999999</v>
      </c>
      <c r="L131" s="120">
        <v>998.5</v>
      </c>
      <c r="M131" s="120">
        <v>1299.5999999999999</v>
      </c>
      <c r="N131" s="120">
        <v>1299.5999999999999</v>
      </c>
      <c r="O131" s="120">
        <v>0</v>
      </c>
      <c r="P131" s="120">
        <v>0</v>
      </c>
    </row>
    <row r="132" spans="1:16" ht="71.25" customHeight="1">
      <c r="A132" s="2">
        <v>924</v>
      </c>
      <c r="B132" s="4" t="s">
        <v>440</v>
      </c>
      <c r="C132" s="14" t="s">
        <v>514</v>
      </c>
      <c r="D132" s="35" t="s">
        <v>415</v>
      </c>
      <c r="E132" s="84" t="s">
        <v>226</v>
      </c>
      <c r="F132" s="130" t="s">
        <v>227</v>
      </c>
      <c r="G132" s="27" t="s">
        <v>59</v>
      </c>
      <c r="H132" s="27" t="s">
        <v>68</v>
      </c>
      <c r="I132" s="26" t="s">
        <v>502</v>
      </c>
      <c r="J132" s="26" t="s">
        <v>63</v>
      </c>
      <c r="K132" s="120">
        <v>723.6</v>
      </c>
      <c r="L132" s="120">
        <v>723.6</v>
      </c>
      <c r="M132" s="120">
        <v>723.6</v>
      </c>
      <c r="N132" s="120">
        <v>723.6</v>
      </c>
      <c r="O132" s="120">
        <v>0</v>
      </c>
      <c r="P132" s="120">
        <v>0</v>
      </c>
    </row>
    <row r="133" spans="1:16" ht="71.25" customHeight="1">
      <c r="A133" s="185">
        <v>924</v>
      </c>
      <c r="B133" s="30" t="s">
        <v>705</v>
      </c>
      <c r="C133" s="193" t="s">
        <v>707</v>
      </c>
      <c r="D133" s="188" t="s">
        <v>415</v>
      </c>
      <c r="E133" s="180" t="s">
        <v>226</v>
      </c>
      <c r="F133" s="181" t="s">
        <v>227</v>
      </c>
      <c r="G133" s="27" t="s">
        <v>59</v>
      </c>
      <c r="H133" s="27" t="s">
        <v>68</v>
      </c>
      <c r="I133" s="30" t="s">
        <v>703</v>
      </c>
      <c r="J133" s="26" t="s">
        <v>63</v>
      </c>
      <c r="K133" s="120">
        <v>0</v>
      </c>
      <c r="L133" s="120">
        <v>0</v>
      </c>
      <c r="M133" s="120">
        <v>0</v>
      </c>
      <c r="N133" s="120">
        <v>0</v>
      </c>
      <c r="O133" s="120">
        <v>7849.2</v>
      </c>
      <c r="P133" s="120">
        <v>0</v>
      </c>
    </row>
    <row r="134" spans="1:16" ht="81.75" customHeight="1">
      <c r="A134" s="185">
        <v>924</v>
      </c>
      <c r="B134" s="30" t="s">
        <v>706</v>
      </c>
      <c r="C134" s="193" t="s">
        <v>708</v>
      </c>
      <c r="D134" s="188" t="s">
        <v>415</v>
      </c>
      <c r="E134" s="180" t="s">
        <v>226</v>
      </c>
      <c r="F134" s="181" t="s">
        <v>227</v>
      </c>
      <c r="G134" s="27" t="s">
        <v>59</v>
      </c>
      <c r="H134" s="27" t="s">
        <v>68</v>
      </c>
      <c r="I134" s="30" t="s">
        <v>704</v>
      </c>
      <c r="J134" s="26" t="s">
        <v>63</v>
      </c>
      <c r="K134" s="120">
        <v>0</v>
      </c>
      <c r="L134" s="120">
        <v>0</v>
      </c>
      <c r="M134" s="120">
        <v>0</v>
      </c>
      <c r="N134" s="120">
        <v>0</v>
      </c>
      <c r="O134" s="120">
        <v>7242.8</v>
      </c>
      <c r="P134" s="120">
        <v>0</v>
      </c>
    </row>
    <row r="135" spans="1:16" ht="79.5" customHeight="1">
      <c r="A135" s="2">
        <v>921</v>
      </c>
      <c r="B135" s="4" t="s">
        <v>91</v>
      </c>
      <c r="C135" s="9" t="s">
        <v>92</v>
      </c>
      <c r="D135" s="35" t="s">
        <v>357</v>
      </c>
      <c r="E135" s="84" t="s">
        <v>179</v>
      </c>
      <c r="F135" s="130" t="s">
        <v>89</v>
      </c>
      <c r="G135" s="4" t="s">
        <v>90</v>
      </c>
      <c r="H135" s="4">
        <v>12</v>
      </c>
      <c r="I135" s="4" t="s">
        <v>146</v>
      </c>
      <c r="J135" s="4" t="s">
        <v>63</v>
      </c>
      <c r="K135" s="23">
        <v>600</v>
      </c>
      <c r="L135" s="23">
        <v>430.7</v>
      </c>
      <c r="M135" s="23">
        <v>1100</v>
      </c>
      <c r="N135" s="23">
        <v>1025.9000000000001</v>
      </c>
      <c r="O135" s="23">
        <v>100</v>
      </c>
      <c r="P135" s="23">
        <v>100</v>
      </c>
    </row>
    <row r="136" spans="1:16" ht="41.25" customHeight="1">
      <c r="A136" s="294" t="s">
        <v>363</v>
      </c>
      <c r="B136" s="295"/>
      <c r="C136" s="302" t="s">
        <v>269</v>
      </c>
      <c r="D136" s="303"/>
      <c r="E136" s="303"/>
      <c r="F136" s="303"/>
      <c r="G136" s="303"/>
      <c r="H136" s="303"/>
      <c r="I136" s="303"/>
      <c r="J136" s="304"/>
      <c r="K136" s="7">
        <f t="shared" ref="K136:P136" si="25">SUM(K137:K140)</f>
        <v>21819.599999999999</v>
      </c>
      <c r="L136" s="7">
        <f t="shared" si="25"/>
        <v>21819.599999999999</v>
      </c>
      <c r="M136" s="7">
        <f t="shared" si="25"/>
        <v>23591.5</v>
      </c>
      <c r="N136" s="7">
        <f t="shared" si="25"/>
        <v>24092.5</v>
      </c>
      <c r="O136" s="7">
        <f t="shared" si="25"/>
        <v>21127.8</v>
      </c>
      <c r="P136" s="7">
        <f t="shared" si="25"/>
        <v>20821.599999999999</v>
      </c>
    </row>
    <row r="137" spans="1:16" ht="181.5" customHeight="1">
      <c r="A137" s="2">
        <v>926</v>
      </c>
      <c r="B137" s="2" t="s">
        <v>169</v>
      </c>
      <c r="C137" s="129" t="s">
        <v>525</v>
      </c>
      <c r="D137" s="254" t="s">
        <v>817</v>
      </c>
      <c r="E137" s="51" t="s">
        <v>520</v>
      </c>
      <c r="F137" s="51" t="s">
        <v>816</v>
      </c>
      <c r="G137" s="4" t="s">
        <v>170</v>
      </c>
      <c r="H137" s="4" t="s">
        <v>59</v>
      </c>
      <c r="I137" s="4" t="s">
        <v>147</v>
      </c>
      <c r="J137" s="4" t="s">
        <v>95</v>
      </c>
      <c r="K137" s="6">
        <v>183.5</v>
      </c>
      <c r="L137" s="6">
        <v>183.5</v>
      </c>
      <c r="M137" s="6">
        <v>185</v>
      </c>
      <c r="N137" s="6">
        <v>185</v>
      </c>
      <c r="O137" s="6">
        <v>185</v>
      </c>
      <c r="P137" s="6">
        <v>185</v>
      </c>
    </row>
    <row r="138" spans="1:16" ht="177" customHeight="1">
      <c r="A138" s="2">
        <v>926</v>
      </c>
      <c r="B138" s="2" t="s">
        <v>165</v>
      </c>
      <c r="C138" s="9" t="s">
        <v>168</v>
      </c>
      <c r="D138" s="254" t="s">
        <v>817</v>
      </c>
      <c r="E138" s="51" t="s">
        <v>520</v>
      </c>
      <c r="F138" s="51" t="s">
        <v>816</v>
      </c>
      <c r="G138" s="4" t="s">
        <v>170</v>
      </c>
      <c r="H138" s="4" t="s">
        <v>59</v>
      </c>
      <c r="I138" s="4" t="s">
        <v>148</v>
      </c>
      <c r="J138" s="4" t="s">
        <v>95</v>
      </c>
      <c r="K138" s="6">
        <v>20815.2</v>
      </c>
      <c r="L138" s="6">
        <v>20815.2</v>
      </c>
      <c r="M138" s="6">
        <v>22537.3</v>
      </c>
      <c r="N138" s="6">
        <v>22938.3</v>
      </c>
      <c r="O138" s="6">
        <v>19973.599999999999</v>
      </c>
      <c r="P138" s="6">
        <v>20186.599999999999</v>
      </c>
    </row>
    <row r="139" spans="1:16" ht="181.5" customHeight="1">
      <c r="A139" s="2">
        <v>926</v>
      </c>
      <c r="B139" s="2">
        <v>10140</v>
      </c>
      <c r="C139" s="9" t="s">
        <v>171</v>
      </c>
      <c r="D139" s="254" t="s">
        <v>817</v>
      </c>
      <c r="E139" s="51" t="s">
        <v>520</v>
      </c>
      <c r="F139" s="51" t="s">
        <v>816</v>
      </c>
      <c r="G139" s="4" t="s">
        <v>170</v>
      </c>
      <c r="H139" s="4" t="s">
        <v>59</v>
      </c>
      <c r="I139" s="4" t="s">
        <v>149</v>
      </c>
      <c r="J139" s="4" t="s">
        <v>95</v>
      </c>
      <c r="K139" s="6">
        <v>260.8</v>
      </c>
      <c r="L139" s="6">
        <v>260.8</v>
      </c>
      <c r="M139" s="6">
        <v>279.2</v>
      </c>
      <c r="N139" s="6">
        <v>450</v>
      </c>
      <c r="O139" s="6">
        <v>450</v>
      </c>
      <c r="P139" s="6">
        <v>450</v>
      </c>
    </row>
    <row r="140" spans="1:16" ht="169.5" customHeight="1">
      <c r="A140" s="2">
        <v>926</v>
      </c>
      <c r="B140" s="185" t="s">
        <v>617</v>
      </c>
      <c r="C140" s="129" t="s">
        <v>687</v>
      </c>
      <c r="D140" s="37" t="s">
        <v>962</v>
      </c>
      <c r="E140" s="251" t="s">
        <v>960</v>
      </c>
      <c r="F140" s="37" t="s">
        <v>963</v>
      </c>
      <c r="G140" s="4" t="s">
        <v>170</v>
      </c>
      <c r="H140" s="4" t="s">
        <v>59</v>
      </c>
      <c r="I140" s="184" t="s">
        <v>686</v>
      </c>
      <c r="J140" s="4" t="s">
        <v>95</v>
      </c>
      <c r="K140" s="6">
        <v>560.1</v>
      </c>
      <c r="L140" s="182">
        <v>560.1</v>
      </c>
      <c r="M140" s="6">
        <v>590</v>
      </c>
      <c r="N140" s="6">
        <v>519.20000000000005</v>
      </c>
      <c r="O140" s="6">
        <v>519.20000000000005</v>
      </c>
      <c r="P140" s="6">
        <v>0</v>
      </c>
    </row>
    <row r="141" spans="1:16" ht="40.5" customHeight="1">
      <c r="A141" s="294" t="s">
        <v>271</v>
      </c>
      <c r="B141" s="295"/>
      <c r="C141" s="302" t="s">
        <v>270</v>
      </c>
      <c r="D141" s="303"/>
      <c r="E141" s="303"/>
      <c r="F141" s="303"/>
      <c r="G141" s="303"/>
      <c r="H141" s="303"/>
      <c r="I141" s="303"/>
      <c r="J141" s="304"/>
      <c r="K141" s="7">
        <f t="shared" ref="K141:P141" si="26">SUM(K142:K161)</f>
        <v>71113</v>
      </c>
      <c r="L141" s="7">
        <f t="shared" si="26"/>
        <v>71112.600000000006</v>
      </c>
      <c r="M141" s="7">
        <f t="shared" si="26"/>
        <v>78314.600000000006</v>
      </c>
      <c r="N141" s="7">
        <f t="shared" si="26"/>
        <v>79583.099999999991</v>
      </c>
      <c r="O141" s="7">
        <f t="shared" si="26"/>
        <v>70948.5</v>
      </c>
      <c r="P141" s="7">
        <f t="shared" si="26"/>
        <v>71070.100000000006</v>
      </c>
    </row>
    <row r="142" spans="1:16" ht="229.5" customHeight="1">
      <c r="A142" s="2">
        <v>902</v>
      </c>
      <c r="B142" s="1">
        <v>10030</v>
      </c>
      <c r="C142" s="9" t="s">
        <v>189</v>
      </c>
      <c r="D142" s="240" t="s">
        <v>828</v>
      </c>
      <c r="E142" s="241" t="s">
        <v>829</v>
      </c>
      <c r="F142" s="241" t="s">
        <v>830</v>
      </c>
      <c r="G142" s="26" t="s">
        <v>59</v>
      </c>
      <c r="H142" s="27" t="s">
        <v>68</v>
      </c>
      <c r="I142" s="26" t="s">
        <v>128</v>
      </c>
      <c r="J142" s="26" t="s">
        <v>63</v>
      </c>
      <c r="K142" s="95">
        <v>299.5</v>
      </c>
      <c r="L142" s="95">
        <v>299.39999999999998</v>
      </c>
      <c r="M142" s="95">
        <v>237.2</v>
      </c>
      <c r="N142" s="95">
        <v>235.3</v>
      </c>
      <c r="O142" s="95">
        <v>235.3</v>
      </c>
      <c r="P142" s="95">
        <v>300</v>
      </c>
    </row>
    <row r="143" spans="1:16" ht="235.5" customHeight="1">
      <c r="A143" s="2">
        <v>902</v>
      </c>
      <c r="B143" s="1">
        <v>10290</v>
      </c>
      <c r="C143" s="9" t="s">
        <v>190</v>
      </c>
      <c r="D143" s="240" t="s">
        <v>828</v>
      </c>
      <c r="E143" s="241" t="s">
        <v>829</v>
      </c>
      <c r="F143" s="241" t="s">
        <v>830</v>
      </c>
      <c r="G143" s="26" t="s">
        <v>59</v>
      </c>
      <c r="H143" s="27" t="s">
        <v>68</v>
      </c>
      <c r="I143" s="26" t="s">
        <v>127</v>
      </c>
      <c r="J143" s="26" t="s">
        <v>63</v>
      </c>
      <c r="K143" s="95">
        <v>88.5</v>
      </c>
      <c r="L143" s="95">
        <v>88.5</v>
      </c>
      <c r="M143" s="95">
        <v>317.8</v>
      </c>
      <c r="N143" s="95">
        <v>247</v>
      </c>
      <c r="O143" s="95">
        <v>247</v>
      </c>
      <c r="P143" s="95">
        <v>320</v>
      </c>
    </row>
    <row r="144" spans="1:16" ht="229.5" customHeight="1">
      <c r="A144" s="2">
        <v>902</v>
      </c>
      <c r="B144" s="1">
        <v>10370</v>
      </c>
      <c r="C144" s="9" t="s">
        <v>234</v>
      </c>
      <c r="D144" s="105" t="s">
        <v>828</v>
      </c>
      <c r="E144" s="108" t="s">
        <v>829</v>
      </c>
      <c r="F144" s="108" t="s">
        <v>830</v>
      </c>
      <c r="G144" s="26" t="s">
        <v>59</v>
      </c>
      <c r="H144" s="27" t="s">
        <v>68</v>
      </c>
      <c r="I144" s="26" t="s">
        <v>126</v>
      </c>
      <c r="J144" s="26" t="s">
        <v>63</v>
      </c>
      <c r="K144" s="95">
        <v>0</v>
      </c>
      <c r="L144" s="95">
        <v>0</v>
      </c>
      <c r="M144" s="95">
        <v>0</v>
      </c>
      <c r="N144" s="95">
        <v>21.4</v>
      </c>
      <c r="O144" s="95">
        <v>35.799999999999997</v>
      </c>
      <c r="P144" s="95">
        <v>50</v>
      </c>
    </row>
    <row r="145" spans="1:16" ht="131.25" customHeight="1">
      <c r="A145" s="113">
        <v>902</v>
      </c>
      <c r="B145" s="114" t="s">
        <v>351</v>
      </c>
      <c r="C145" s="115" t="s">
        <v>515</v>
      </c>
      <c r="D145" s="111" t="s">
        <v>568</v>
      </c>
      <c r="E145" s="241" t="s">
        <v>433</v>
      </c>
      <c r="F145" s="241" t="s">
        <v>563</v>
      </c>
      <c r="G145" s="114" t="s">
        <v>59</v>
      </c>
      <c r="H145" s="114" t="s">
        <v>68</v>
      </c>
      <c r="I145" s="26" t="s">
        <v>581</v>
      </c>
      <c r="J145" s="114" t="s">
        <v>63</v>
      </c>
      <c r="K145" s="95">
        <v>200</v>
      </c>
      <c r="L145" s="120">
        <v>200</v>
      </c>
      <c r="M145" s="120">
        <v>0</v>
      </c>
      <c r="N145" s="120">
        <v>0</v>
      </c>
      <c r="O145" s="120">
        <v>0</v>
      </c>
      <c r="P145" s="120">
        <v>0</v>
      </c>
    </row>
    <row r="146" spans="1:16" ht="232.5" customHeight="1">
      <c r="A146" s="113">
        <v>902</v>
      </c>
      <c r="B146" s="114" t="s">
        <v>450</v>
      </c>
      <c r="C146" s="115" t="s">
        <v>516</v>
      </c>
      <c r="D146" s="105" t="s">
        <v>828</v>
      </c>
      <c r="E146" s="108" t="s">
        <v>829</v>
      </c>
      <c r="F146" s="108" t="s">
        <v>830</v>
      </c>
      <c r="G146" s="114" t="s">
        <v>59</v>
      </c>
      <c r="H146" s="114" t="s">
        <v>68</v>
      </c>
      <c r="I146" s="114" t="s">
        <v>522</v>
      </c>
      <c r="J146" s="114" t="s">
        <v>63</v>
      </c>
      <c r="K146" s="95">
        <v>69.2</v>
      </c>
      <c r="L146" s="95">
        <v>69.099999999999994</v>
      </c>
      <c r="M146" s="95">
        <v>69.8</v>
      </c>
      <c r="N146" s="95">
        <v>70</v>
      </c>
      <c r="O146" s="95">
        <v>70</v>
      </c>
      <c r="P146" s="95">
        <v>80</v>
      </c>
    </row>
    <row r="147" spans="1:16" ht="234.75" customHeight="1">
      <c r="A147" s="113">
        <v>902</v>
      </c>
      <c r="B147" s="114" t="s">
        <v>451</v>
      </c>
      <c r="C147" s="115" t="s">
        <v>510</v>
      </c>
      <c r="D147" s="105" t="s">
        <v>828</v>
      </c>
      <c r="E147" s="108" t="s">
        <v>829</v>
      </c>
      <c r="F147" s="108" t="s">
        <v>830</v>
      </c>
      <c r="G147" s="114" t="s">
        <v>59</v>
      </c>
      <c r="H147" s="114" t="s">
        <v>68</v>
      </c>
      <c r="I147" s="114" t="s">
        <v>496</v>
      </c>
      <c r="J147" s="114" t="s">
        <v>63</v>
      </c>
      <c r="K147" s="95">
        <v>13.9</v>
      </c>
      <c r="L147" s="95">
        <v>13.9</v>
      </c>
      <c r="M147" s="95">
        <v>0</v>
      </c>
      <c r="N147" s="95">
        <v>11.2</v>
      </c>
      <c r="O147" s="95">
        <v>11.2</v>
      </c>
      <c r="P147" s="95">
        <v>15</v>
      </c>
    </row>
    <row r="148" spans="1:16" ht="128.25" customHeight="1">
      <c r="A148" s="316">
        <v>926</v>
      </c>
      <c r="B148" s="305" t="s">
        <v>169</v>
      </c>
      <c r="C148" s="288" t="s">
        <v>525</v>
      </c>
      <c r="D148" s="324" t="s">
        <v>831</v>
      </c>
      <c r="E148" s="288" t="s">
        <v>832</v>
      </c>
      <c r="F148" s="324" t="s">
        <v>833</v>
      </c>
      <c r="G148" s="4" t="s">
        <v>170</v>
      </c>
      <c r="H148" s="4" t="s">
        <v>59</v>
      </c>
      <c r="I148" s="25" t="s">
        <v>125</v>
      </c>
      <c r="J148" s="25" t="s">
        <v>95</v>
      </c>
      <c r="K148" s="95">
        <v>81</v>
      </c>
      <c r="L148" s="95">
        <v>81</v>
      </c>
      <c r="M148" s="95">
        <v>79</v>
      </c>
      <c r="N148" s="95">
        <v>110</v>
      </c>
      <c r="O148" s="95">
        <v>110</v>
      </c>
      <c r="P148" s="95">
        <v>110</v>
      </c>
    </row>
    <row r="149" spans="1:16" ht="120" customHeight="1">
      <c r="A149" s="339"/>
      <c r="B149" s="306"/>
      <c r="C149" s="322"/>
      <c r="D149" s="328"/>
      <c r="E149" s="322"/>
      <c r="F149" s="328"/>
      <c r="G149" s="4" t="s">
        <v>170</v>
      </c>
      <c r="H149" s="4" t="s">
        <v>59</v>
      </c>
      <c r="I149" s="25" t="s">
        <v>123</v>
      </c>
      <c r="J149" s="25" t="s">
        <v>95</v>
      </c>
      <c r="K149" s="95">
        <v>45</v>
      </c>
      <c r="L149" s="95">
        <v>45</v>
      </c>
      <c r="M149" s="95">
        <v>46.4</v>
      </c>
      <c r="N149" s="95">
        <v>55</v>
      </c>
      <c r="O149" s="95">
        <v>55</v>
      </c>
      <c r="P149" s="95">
        <v>55</v>
      </c>
    </row>
    <row r="150" spans="1:16" ht="24.75" customHeight="1">
      <c r="A150" s="316">
        <v>926</v>
      </c>
      <c r="B150" s="305" t="s">
        <v>165</v>
      </c>
      <c r="C150" s="288" t="s">
        <v>168</v>
      </c>
      <c r="D150" s="324" t="s">
        <v>834</v>
      </c>
      <c r="E150" s="288" t="s">
        <v>835</v>
      </c>
      <c r="F150" s="324" t="s">
        <v>836</v>
      </c>
      <c r="G150" s="4" t="s">
        <v>170</v>
      </c>
      <c r="H150" s="4" t="s">
        <v>59</v>
      </c>
      <c r="I150" s="25" t="s">
        <v>124</v>
      </c>
      <c r="J150" s="25" t="s">
        <v>95</v>
      </c>
      <c r="K150" s="95">
        <v>43535.7</v>
      </c>
      <c r="L150" s="95">
        <v>43535.7</v>
      </c>
      <c r="M150" s="95">
        <v>45129.2</v>
      </c>
      <c r="N150" s="95">
        <v>46289.7</v>
      </c>
      <c r="O150" s="95">
        <v>39358.400000000001</v>
      </c>
      <c r="P150" s="95">
        <v>39722.6</v>
      </c>
    </row>
    <row r="151" spans="1:16" ht="24.75" customHeight="1">
      <c r="A151" s="339"/>
      <c r="B151" s="306"/>
      <c r="C151" s="322"/>
      <c r="D151" s="328"/>
      <c r="E151" s="322"/>
      <c r="F151" s="328"/>
      <c r="G151" s="4" t="s">
        <v>170</v>
      </c>
      <c r="H151" s="4" t="s">
        <v>59</v>
      </c>
      <c r="I151" s="25" t="s">
        <v>122</v>
      </c>
      <c r="J151" s="25" t="s">
        <v>95</v>
      </c>
      <c r="K151" s="95">
        <v>6137.4</v>
      </c>
      <c r="L151" s="95">
        <v>6137.4</v>
      </c>
      <c r="M151" s="95">
        <v>6771</v>
      </c>
      <c r="N151" s="95">
        <v>6916.6</v>
      </c>
      <c r="O151" s="95">
        <v>6022.1</v>
      </c>
      <c r="P151" s="95">
        <v>6028.8</v>
      </c>
    </row>
    <row r="152" spans="1:16" ht="24.75" customHeight="1">
      <c r="A152" s="339"/>
      <c r="B152" s="306"/>
      <c r="C152" s="322"/>
      <c r="D152" s="328"/>
      <c r="E152" s="322"/>
      <c r="F152" s="328"/>
      <c r="G152" s="4" t="s">
        <v>170</v>
      </c>
      <c r="H152" s="4" t="s">
        <v>59</v>
      </c>
      <c r="I152" s="25" t="s">
        <v>121</v>
      </c>
      <c r="J152" s="25" t="s">
        <v>95</v>
      </c>
      <c r="K152" s="95">
        <v>8454.7999999999993</v>
      </c>
      <c r="L152" s="95">
        <v>8454.7999999999993</v>
      </c>
      <c r="M152" s="95">
        <v>9328.7999999999993</v>
      </c>
      <c r="N152" s="95">
        <v>10238.200000000001</v>
      </c>
      <c r="O152" s="95">
        <v>8915</v>
      </c>
      <c r="P152" s="95">
        <v>9010</v>
      </c>
    </row>
    <row r="153" spans="1:16" ht="24.75" customHeight="1">
      <c r="A153" s="339"/>
      <c r="B153" s="306"/>
      <c r="C153" s="322"/>
      <c r="D153" s="328"/>
      <c r="E153" s="322"/>
      <c r="F153" s="328"/>
      <c r="G153" s="4" t="s">
        <v>170</v>
      </c>
      <c r="H153" s="4" t="s">
        <v>90</v>
      </c>
      <c r="I153" s="25" t="s">
        <v>119</v>
      </c>
      <c r="J153" s="25">
        <v>100</v>
      </c>
      <c r="K153" s="95">
        <v>11105.7</v>
      </c>
      <c r="L153" s="95">
        <v>11105.6</v>
      </c>
      <c r="M153" s="95">
        <v>13460.7</v>
      </c>
      <c r="N153" s="95">
        <v>13861.2</v>
      </c>
      <c r="O153" s="95">
        <v>13861.2</v>
      </c>
      <c r="P153" s="95">
        <v>13861.2</v>
      </c>
    </row>
    <row r="154" spans="1:16" ht="24.75" customHeight="1">
      <c r="A154" s="339"/>
      <c r="B154" s="306"/>
      <c r="C154" s="322"/>
      <c r="D154" s="328"/>
      <c r="E154" s="322"/>
      <c r="F154" s="328"/>
      <c r="G154" s="4" t="s">
        <v>170</v>
      </c>
      <c r="H154" s="4" t="s">
        <v>90</v>
      </c>
      <c r="I154" s="25" t="s">
        <v>119</v>
      </c>
      <c r="J154" s="25" t="s">
        <v>63</v>
      </c>
      <c r="K154" s="95">
        <v>893.1</v>
      </c>
      <c r="L154" s="95">
        <v>893.1</v>
      </c>
      <c r="M154" s="95">
        <v>900.4</v>
      </c>
      <c r="N154" s="95">
        <v>917.7</v>
      </c>
      <c r="O154" s="95">
        <v>877.7</v>
      </c>
      <c r="P154" s="95">
        <v>877.7</v>
      </c>
    </row>
    <row r="155" spans="1:16" ht="42" customHeight="1">
      <c r="A155" s="317"/>
      <c r="B155" s="314"/>
      <c r="C155" s="289"/>
      <c r="D155" s="325"/>
      <c r="E155" s="289"/>
      <c r="F155" s="325"/>
      <c r="G155" s="4" t="s">
        <v>170</v>
      </c>
      <c r="H155" s="4" t="s">
        <v>90</v>
      </c>
      <c r="I155" s="25" t="s">
        <v>119</v>
      </c>
      <c r="J155" s="25" t="s">
        <v>64</v>
      </c>
      <c r="K155" s="95">
        <v>0.1</v>
      </c>
      <c r="L155" s="95">
        <v>0</v>
      </c>
      <c r="M155" s="95">
        <v>0.1</v>
      </c>
      <c r="N155" s="95">
        <v>1</v>
      </c>
      <c r="O155" s="95">
        <v>1</v>
      </c>
      <c r="P155" s="95">
        <v>1</v>
      </c>
    </row>
    <row r="156" spans="1:16" ht="40.5" customHeight="1">
      <c r="A156" s="284">
        <v>926</v>
      </c>
      <c r="B156" s="370" t="s">
        <v>436</v>
      </c>
      <c r="C156" s="288" t="s">
        <v>507</v>
      </c>
      <c r="D156" s="324" t="s">
        <v>837</v>
      </c>
      <c r="E156" s="288" t="s">
        <v>835</v>
      </c>
      <c r="F156" s="324" t="s">
        <v>816</v>
      </c>
      <c r="G156" s="307" t="s">
        <v>170</v>
      </c>
      <c r="H156" s="307" t="s">
        <v>90</v>
      </c>
      <c r="I156" s="326" t="s">
        <v>579</v>
      </c>
      <c r="J156" s="25">
        <v>200</v>
      </c>
      <c r="K156" s="6">
        <v>122.7</v>
      </c>
      <c r="L156" s="6">
        <v>122.7</v>
      </c>
      <c r="M156" s="6">
        <v>117.5</v>
      </c>
      <c r="N156" s="6">
        <v>183.7</v>
      </c>
      <c r="O156" s="6">
        <v>138.69999999999999</v>
      </c>
      <c r="P156" s="6">
        <v>138.69999999999999</v>
      </c>
    </row>
    <row r="157" spans="1:16" ht="136.5" customHeight="1">
      <c r="A157" s="285"/>
      <c r="B157" s="371"/>
      <c r="C157" s="289"/>
      <c r="D157" s="325"/>
      <c r="E157" s="289"/>
      <c r="F157" s="325"/>
      <c r="G157" s="315"/>
      <c r="H157" s="315"/>
      <c r="I157" s="327"/>
      <c r="J157" s="25">
        <v>800</v>
      </c>
      <c r="K157" s="182">
        <v>0</v>
      </c>
      <c r="L157" s="182">
        <v>0</v>
      </c>
      <c r="M157" s="182">
        <v>20.100000000000001</v>
      </c>
      <c r="N157" s="182">
        <v>0.1</v>
      </c>
      <c r="O157" s="182">
        <v>0.1</v>
      </c>
      <c r="P157" s="182">
        <v>0.1</v>
      </c>
    </row>
    <row r="158" spans="1:16" ht="103.5" customHeight="1">
      <c r="A158" s="2">
        <v>926</v>
      </c>
      <c r="B158" s="27" t="s">
        <v>385</v>
      </c>
      <c r="C158" s="9" t="s">
        <v>387</v>
      </c>
      <c r="D158" s="37" t="s">
        <v>382</v>
      </c>
      <c r="E158" s="9" t="s">
        <v>323</v>
      </c>
      <c r="F158" s="37" t="s">
        <v>379</v>
      </c>
      <c r="G158" s="4" t="s">
        <v>170</v>
      </c>
      <c r="H158" s="4" t="s">
        <v>59</v>
      </c>
      <c r="I158" s="25" t="s">
        <v>386</v>
      </c>
      <c r="J158" s="25" t="s">
        <v>95</v>
      </c>
      <c r="K158" s="6">
        <v>0</v>
      </c>
      <c r="L158" s="6">
        <v>0</v>
      </c>
      <c r="M158" s="6">
        <v>87</v>
      </c>
      <c r="N158" s="182">
        <v>0</v>
      </c>
      <c r="O158" s="182">
        <v>0</v>
      </c>
      <c r="P158" s="182">
        <v>0</v>
      </c>
    </row>
    <row r="159" spans="1:16" ht="114" customHeight="1">
      <c r="A159" s="2">
        <v>926</v>
      </c>
      <c r="B159" s="194" t="s">
        <v>689</v>
      </c>
      <c r="C159" s="183" t="s">
        <v>690</v>
      </c>
      <c r="D159" s="37" t="s">
        <v>382</v>
      </c>
      <c r="E159" s="9" t="s">
        <v>323</v>
      </c>
      <c r="F159" s="37" t="s">
        <v>379</v>
      </c>
      <c r="G159" s="4" t="s">
        <v>170</v>
      </c>
      <c r="H159" s="4" t="s">
        <v>59</v>
      </c>
      <c r="I159" s="25" t="s">
        <v>688</v>
      </c>
      <c r="J159" s="25" t="s">
        <v>95</v>
      </c>
      <c r="K159" s="6">
        <v>0</v>
      </c>
      <c r="L159" s="6">
        <v>0</v>
      </c>
      <c r="M159" s="6">
        <v>0</v>
      </c>
      <c r="N159" s="6">
        <v>0</v>
      </c>
      <c r="O159" s="6">
        <v>510</v>
      </c>
      <c r="P159" s="6">
        <v>0</v>
      </c>
    </row>
    <row r="160" spans="1:16" ht="170.25" customHeight="1">
      <c r="A160" s="2">
        <v>926</v>
      </c>
      <c r="B160" s="1" t="s">
        <v>622</v>
      </c>
      <c r="C160" s="9" t="s">
        <v>621</v>
      </c>
      <c r="D160" s="37" t="s">
        <v>959</v>
      </c>
      <c r="E160" s="251" t="s">
        <v>960</v>
      </c>
      <c r="F160" s="37" t="s">
        <v>961</v>
      </c>
      <c r="G160" s="4" t="s">
        <v>170</v>
      </c>
      <c r="H160" s="4" t="s">
        <v>59</v>
      </c>
      <c r="I160" s="25" t="s">
        <v>623</v>
      </c>
      <c r="J160" s="25" t="s">
        <v>95</v>
      </c>
      <c r="K160" s="6">
        <v>0</v>
      </c>
      <c r="L160" s="6">
        <v>0</v>
      </c>
      <c r="M160" s="6">
        <v>1613</v>
      </c>
      <c r="N160" s="6">
        <v>0</v>
      </c>
      <c r="O160" s="6">
        <v>0</v>
      </c>
      <c r="P160" s="6">
        <v>0</v>
      </c>
    </row>
    <row r="161" spans="1:16" ht="133.5" customHeight="1">
      <c r="A161" s="2">
        <v>926</v>
      </c>
      <c r="B161" s="1" t="s">
        <v>167</v>
      </c>
      <c r="C161" s="9" t="s">
        <v>528</v>
      </c>
      <c r="D161" s="37" t="s">
        <v>382</v>
      </c>
      <c r="E161" s="9" t="s">
        <v>323</v>
      </c>
      <c r="F161" s="37" t="s">
        <v>379</v>
      </c>
      <c r="G161" s="4" t="s">
        <v>170</v>
      </c>
      <c r="H161" s="4" t="s">
        <v>59</v>
      </c>
      <c r="I161" s="25" t="s">
        <v>120</v>
      </c>
      <c r="J161" s="25" t="s">
        <v>95</v>
      </c>
      <c r="K161" s="6">
        <v>66.400000000000006</v>
      </c>
      <c r="L161" s="6">
        <v>66.400000000000006</v>
      </c>
      <c r="M161" s="6">
        <v>136.6</v>
      </c>
      <c r="N161" s="6">
        <v>425</v>
      </c>
      <c r="O161" s="6">
        <v>500</v>
      </c>
      <c r="P161" s="6">
        <v>500</v>
      </c>
    </row>
    <row r="162" spans="1:16" ht="55.5" customHeight="1">
      <c r="A162" s="294" t="s">
        <v>711</v>
      </c>
      <c r="B162" s="295"/>
      <c r="C162" s="302" t="s">
        <v>712</v>
      </c>
      <c r="D162" s="303"/>
      <c r="E162" s="303"/>
      <c r="F162" s="303"/>
      <c r="G162" s="303"/>
      <c r="H162" s="303"/>
      <c r="I162" s="303"/>
      <c r="J162" s="304"/>
      <c r="K162" s="7">
        <f t="shared" ref="K162:P162" si="27">SUM(K163)</f>
        <v>0</v>
      </c>
      <c r="L162" s="7">
        <f t="shared" si="27"/>
        <v>0</v>
      </c>
      <c r="M162" s="7">
        <f t="shared" si="27"/>
        <v>2500</v>
      </c>
      <c r="N162" s="7">
        <f t="shared" si="27"/>
        <v>0</v>
      </c>
      <c r="O162" s="7">
        <f t="shared" si="27"/>
        <v>0</v>
      </c>
      <c r="P162" s="7">
        <f t="shared" si="27"/>
        <v>0</v>
      </c>
    </row>
    <row r="163" spans="1:16" ht="144.75" customHeight="1">
      <c r="A163" s="185">
        <v>924</v>
      </c>
      <c r="B163" s="184" t="s">
        <v>710</v>
      </c>
      <c r="C163" s="183" t="s">
        <v>713</v>
      </c>
      <c r="D163" s="140" t="s">
        <v>559</v>
      </c>
      <c r="E163" s="15" t="s">
        <v>560</v>
      </c>
      <c r="F163" s="15" t="s">
        <v>561</v>
      </c>
      <c r="G163" s="26" t="s">
        <v>82</v>
      </c>
      <c r="H163" s="27" t="s">
        <v>97</v>
      </c>
      <c r="I163" s="26" t="s">
        <v>709</v>
      </c>
      <c r="J163" s="26" t="s">
        <v>63</v>
      </c>
      <c r="K163" s="120">
        <v>0</v>
      </c>
      <c r="L163" s="120">
        <v>0</v>
      </c>
      <c r="M163" s="120">
        <v>2500</v>
      </c>
      <c r="N163" s="120">
        <v>0</v>
      </c>
      <c r="O163" s="120">
        <v>0</v>
      </c>
      <c r="P163" s="120">
        <v>0</v>
      </c>
    </row>
    <row r="164" spans="1:16" ht="32.25" customHeight="1">
      <c r="A164" s="294" t="s">
        <v>273</v>
      </c>
      <c r="B164" s="295"/>
      <c r="C164" s="302" t="s">
        <v>272</v>
      </c>
      <c r="D164" s="303"/>
      <c r="E164" s="303"/>
      <c r="F164" s="303"/>
      <c r="G164" s="303"/>
      <c r="H164" s="303"/>
      <c r="I164" s="303"/>
      <c r="J164" s="304"/>
      <c r="K164" s="7">
        <f t="shared" ref="K164:P164" si="28">SUM(K165)</f>
        <v>305.5</v>
      </c>
      <c r="L164" s="7">
        <f t="shared" si="28"/>
        <v>305.5</v>
      </c>
      <c r="M164" s="7">
        <f t="shared" si="28"/>
        <v>328.7</v>
      </c>
      <c r="N164" s="7">
        <f t="shared" si="28"/>
        <v>375</v>
      </c>
      <c r="O164" s="7">
        <f t="shared" si="28"/>
        <v>375</v>
      </c>
      <c r="P164" s="7">
        <f t="shared" si="28"/>
        <v>455</v>
      </c>
    </row>
    <row r="165" spans="1:16" ht="129.75" customHeight="1">
      <c r="A165" s="2">
        <v>902</v>
      </c>
      <c r="B165" s="4" t="s">
        <v>203</v>
      </c>
      <c r="C165" s="9" t="s">
        <v>201</v>
      </c>
      <c r="D165" s="35" t="s">
        <v>407</v>
      </c>
      <c r="E165" s="5" t="s">
        <v>26</v>
      </c>
      <c r="F165" s="5" t="s">
        <v>392</v>
      </c>
      <c r="G165" s="26" t="s">
        <v>90</v>
      </c>
      <c r="H165" s="27" t="s">
        <v>163</v>
      </c>
      <c r="I165" s="26" t="s">
        <v>115</v>
      </c>
      <c r="J165" s="26" t="s">
        <v>63</v>
      </c>
      <c r="K165" s="120">
        <v>305.5</v>
      </c>
      <c r="L165" s="120">
        <v>305.5</v>
      </c>
      <c r="M165" s="120">
        <v>328.7</v>
      </c>
      <c r="N165" s="120">
        <v>375</v>
      </c>
      <c r="O165" s="120">
        <v>375</v>
      </c>
      <c r="P165" s="120">
        <v>455</v>
      </c>
    </row>
    <row r="166" spans="1:16" ht="39.75" customHeight="1">
      <c r="A166" s="294" t="s">
        <v>274</v>
      </c>
      <c r="B166" s="295"/>
      <c r="C166" s="302" t="s">
        <v>554</v>
      </c>
      <c r="D166" s="303"/>
      <c r="E166" s="303"/>
      <c r="F166" s="303"/>
      <c r="G166" s="303"/>
      <c r="H166" s="303"/>
      <c r="I166" s="303"/>
      <c r="J166" s="304"/>
      <c r="K166" s="7">
        <f t="shared" ref="K166:P166" si="29">SUM(K167)</f>
        <v>0</v>
      </c>
      <c r="L166" s="7">
        <f t="shared" si="29"/>
        <v>0</v>
      </c>
      <c r="M166" s="7">
        <f t="shared" si="29"/>
        <v>0</v>
      </c>
      <c r="N166" s="7">
        <f t="shared" si="29"/>
        <v>25</v>
      </c>
      <c r="O166" s="7">
        <f t="shared" si="29"/>
        <v>25</v>
      </c>
      <c r="P166" s="7">
        <f t="shared" si="29"/>
        <v>0</v>
      </c>
    </row>
    <row r="167" spans="1:16" ht="153.75" customHeight="1">
      <c r="A167" s="2">
        <v>902</v>
      </c>
      <c r="B167" s="4" t="s">
        <v>200</v>
      </c>
      <c r="C167" s="9" t="s">
        <v>199</v>
      </c>
      <c r="D167" s="35" t="s">
        <v>407</v>
      </c>
      <c r="E167" s="5" t="s">
        <v>26</v>
      </c>
      <c r="F167" s="5" t="s">
        <v>392</v>
      </c>
      <c r="G167" s="26" t="s">
        <v>90</v>
      </c>
      <c r="H167" s="27" t="s">
        <v>163</v>
      </c>
      <c r="I167" s="26" t="s">
        <v>114</v>
      </c>
      <c r="J167" s="26" t="s">
        <v>63</v>
      </c>
      <c r="K167" s="120">
        <v>0</v>
      </c>
      <c r="L167" s="120">
        <v>0</v>
      </c>
      <c r="M167" s="120">
        <v>0</v>
      </c>
      <c r="N167" s="120">
        <v>25</v>
      </c>
      <c r="O167" s="120">
        <v>25</v>
      </c>
      <c r="P167" s="120">
        <v>0</v>
      </c>
    </row>
    <row r="168" spans="1:16" ht="21" customHeight="1">
      <c r="A168" s="294" t="s">
        <v>277</v>
      </c>
      <c r="B168" s="295"/>
      <c r="C168" s="302" t="s">
        <v>275</v>
      </c>
      <c r="D168" s="303"/>
      <c r="E168" s="303"/>
      <c r="F168" s="303"/>
      <c r="G168" s="303"/>
      <c r="H168" s="303"/>
      <c r="I168" s="303"/>
      <c r="J168" s="304"/>
      <c r="K168" s="7">
        <f t="shared" ref="K168" si="30">SUM(K169:K170)</f>
        <v>381.79999999999995</v>
      </c>
      <c r="L168" s="7">
        <f t="shared" ref="L168:P168" si="31">SUM(L169:L170)</f>
        <v>381.70000000000005</v>
      </c>
      <c r="M168" s="7">
        <f t="shared" si="31"/>
        <v>643.1</v>
      </c>
      <c r="N168" s="7">
        <f t="shared" si="31"/>
        <v>1915.6</v>
      </c>
      <c r="O168" s="7">
        <f t="shared" si="31"/>
        <v>2003.6</v>
      </c>
      <c r="P168" s="7">
        <f t="shared" si="31"/>
        <v>2007.5</v>
      </c>
    </row>
    <row r="169" spans="1:16" ht="247.5" customHeight="1">
      <c r="A169" s="2">
        <v>902</v>
      </c>
      <c r="B169" s="4" t="s">
        <v>197</v>
      </c>
      <c r="C169" s="9" t="s">
        <v>527</v>
      </c>
      <c r="D169" s="240" t="s">
        <v>838</v>
      </c>
      <c r="E169" s="241" t="s">
        <v>839</v>
      </c>
      <c r="F169" s="241" t="s">
        <v>767</v>
      </c>
      <c r="G169" s="26" t="s">
        <v>59</v>
      </c>
      <c r="H169" s="27" t="s">
        <v>68</v>
      </c>
      <c r="I169" s="26" t="s">
        <v>117</v>
      </c>
      <c r="J169" s="26" t="s">
        <v>63</v>
      </c>
      <c r="K169" s="120">
        <v>107.4</v>
      </c>
      <c r="L169" s="120">
        <v>107.4</v>
      </c>
      <c r="M169" s="120">
        <v>289.3</v>
      </c>
      <c r="N169" s="120">
        <v>1510</v>
      </c>
      <c r="O169" s="120">
        <v>1585</v>
      </c>
      <c r="P169" s="120">
        <v>1585</v>
      </c>
    </row>
    <row r="170" spans="1:16" ht="249.75" customHeight="1">
      <c r="A170" s="2">
        <v>902</v>
      </c>
      <c r="B170" s="4" t="s">
        <v>202</v>
      </c>
      <c r="C170" s="9" t="s">
        <v>531</v>
      </c>
      <c r="D170" s="240" t="s">
        <v>838</v>
      </c>
      <c r="E170" s="241" t="s">
        <v>839</v>
      </c>
      <c r="F170" s="241" t="s">
        <v>767</v>
      </c>
      <c r="G170" s="26" t="s">
        <v>90</v>
      </c>
      <c r="H170" s="27" t="s">
        <v>194</v>
      </c>
      <c r="I170" s="26" t="s">
        <v>116</v>
      </c>
      <c r="J170" s="26" t="s">
        <v>63</v>
      </c>
      <c r="K170" s="120">
        <v>274.39999999999998</v>
      </c>
      <c r="L170" s="120">
        <v>274.3</v>
      </c>
      <c r="M170" s="120">
        <v>353.8</v>
      </c>
      <c r="N170" s="120">
        <v>405.6</v>
      </c>
      <c r="O170" s="120">
        <v>418.6</v>
      </c>
      <c r="P170" s="120">
        <v>422.5</v>
      </c>
    </row>
    <row r="171" spans="1:16" ht="40.5" customHeight="1">
      <c r="A171" s="294" t="s">
        <v>276</v>
      </c>
      <c r="B171" s="295"/>
      <c r="C171" s="302" t="s">
        <v>555</v>
      </c>
      <c r="D171" s="303"/>
      <c r="E171" s="303"/>
      <c r="F171" s="303"/>
      <c r="G171" s="303"/>
      <c r="H171" s="303"/>
      <c r="I171" s="303"/>
      <c r="J171" s="304"/>
      <c r="K171" s="7">
        <f t="shared" ref="K171" si="32">SUM(K172:K173)</f>
        <v>1940.4</v>
      </c>
      <c r="L171" s="7">
        <f t="shared" ref="L171:P171" si="33">SUM(L172:L173)</f>
        <v>1890.4</v>
      </c>
      <c r="M171" s="7">
        <f t="shared" si="33"/>
        <v>2046</v>
      </c>
      <c r="N171" s="7">
        <f t="shared" si="33"/>
        <v>2250</v>
      </c>
      <c r="O171" s="7">
        <f t="shared" si="33"/>
        <v>2250</v>
      </c>
      <c r="P171" s="7">
        <f t="shared" si="33"/>
        <v>2475</v>
      </c>
    </row>
    <row r="172" spans="1:16" ht="60" customHeight="1">
      <c r="A172" s="316">
        <v>902</v>
      </c>
      <c r="B172" s="307" t="s">
        <v>195</v>
      </c>
      <c r="C172" s="288" t="s">
        <v>196</v>
      </c>
      <c r="D172" s="311" t="s">
        <v>840</v>
      </c>
      <c r="E172" s="284" t="s">
        <v>411</v>
      </c>
      <c r="F172" s="284" t="s">
        <v>767</v>
      </c>
      <c r="G172" s="26" t="s">
        <v>59</v>
      </c>
      <c r="H172" s="27" t="s">
        <v>68</v>
      </c>
      <c r="I172" s="26" t="s">
        <v>118</v>
      </c>
      <c r="J172" s="26" t="s">
        <v>95</v>
      </c>
      <c r="K172" s="120">
        <v>1885</v>
      </c>
      <c r="L172" s="120">
        <v>1835</v>
      </c>
      <c r="M172" s="120">
        <v>1900</v>
      </c>
      <c r="N172" s="120">
        <v>1900</v>
      </c>
      <c r="O172" s="120">
        <v>1900</v>
      </c>
      <c r="P172" s="120">
        <v>2090</v>
      </c>
    </row>
    <row r="173" spans="1:16" ht="168" customHeight="1">
      <c r="A173" s="317"/>
      <c r="B173" s="315"/>
      <c r="C173" s="289"/>
      <c r="D173" s="323"/>
      <c r="E173" s="285"/>
      <c r="F173" s="285"/>
      <c r="G173" s="26" t="s">
        <v>59</v>
      </c>
      <c r="H173" s="27" t="s">
        <v>68</v>
      </c>
      <c r="I173" s="26" t="s">
        <v>118</v>
      </c>
      <c r="J173" s="26" t="s">
        <v>63</v>
      </c>
      <c r="K173" s="120">
        <v>55.4</v>
      </c>
      <c r="L173" s="120">
        <v>55.4</v>
      </c>
      <c r="M173" s="120">
        <v>146</v>
      </c>
      <c r="N173" s="120">
        <v>350</v>
      </c>
      <c r="O173" s="120">
        <v>350</v>
      </c>
      <c r="P173" s="120">
        <v>385</v>
      </c>
    </row>
    <row r="174" spans="1:16" ht="39" customHeight="1">
      <c r="A174" s="294" t="s">
        <v>361</v>
      </c>
      <c r="B174" s="295"/>
      <c r="C174" s="302" t="s">
        <v>278</v>
      </c>
      <c r="D174" s="303"/>
      <c r="E174" s="303"/>
      <c r="F174" s="303"/>
      <c r="G174" s="303"/>
      <c r="H174" s="303"/>
      <c r="I174" s="303"/>
      <c r="J174" s="304"/>
      <c r="K174" s="19">
        <f t="shared" ref="K174:P174" si="34">SUM(K175:K191)</f>
        <v>168841.19999999998</v>
      </c>
      <c r="L174" s="19">
        <f t="shared" si="34"/>
        <v>146358.39999999999</v>
      </c>
      <c r="M174" s="19">
        <f t="shared" si="34"/>
        <v>186927.5</v>
      </c>
      <c r="N174" s="19">
        <f t="shared" si="34"/>
        <v>125073.90000000001</v>
      </c>
      <c r="O174" s="19">
        <f t="shared" si="34"/>
        <v>113300.20000000001</v>
      </c>
      <c r="P174" s="19">
        <f t="shared" si="34"/>
        <v>106553.60000000001</v>
      </c>
    </row>
    <row r="175" spans="1:16" ht="183.75" customHeight="1">
      <c r="A175" s="2">
        <v>924</v>
      </c>
      <c r="B175" s="26" t="s">
        <v>442</v>
      </c>
      <c r="C175" s="9" t="s">
        <v>469</v>
      </c>
      <c r="D175" s="240" t="s">
        <v>569</v>
      </c>
      <c r="E175" s="89" t="s">
        <v>462</v>
      </c>
      <c r="F175" s="88" t="s">
        <v>928</v>
      </c>
      <c r="G175" s="26" t="s">
        <v>212</v>
      </c>
      <c r="H175" s="27" t="s">
        <v>59</v>
      </c>
      <c r="I175" s="4" t="s">
        <v>505</v>
      </c>
      <c r="J175" s="26" t="s">
        <v>164</v>
      </c>
      <c r="K175" s="120">
        <v>25780.6</v>
      </c>
      <c r="L175" s="120">
        <v>19486.8</v>
      </c>
      <c r="M175" s="120">
        <v>51514.8</v>
      </c>
      <c r="N175" s="120">
        <v>0</v>
      </c>
      <c r="O175" s="120">
        <v>0</v>
      </c>
      <c r="P175" s="120">
        <v>0</v>
      </c>
    </row>
    <row r="176" spans="1:16" ht="135" customHeight="1">
      <c r="A176" s="125">
        <v>924</v>
      </c>
      <c r="B176" s="136" t="s">
        <v>374</v>
      </c>
      <c r="C176" s="212" t="s">
        <v>468</v>
      </c>
      <c r="D176" s="245" t="s">
        <v>441</v>
      </c>
      <c r="E176" s="212" t="s">
        <v>433</v>
      </c>
      <c r="F176" s="88" t="s">
        <v>771</v>
      </c>
      <c r="G176" s="26" t="s">
        <v>212</v>
      </c>
      <c r="H176" s="27" t="s">
        <v>59</v>
      </c>
      <c r="I176" s="26" t="s">
        <v>375</v>
      </c>
      <c r="J176" s="26" t="s">
        <v>164</v>
      </c>
      <c r="K176" s="120">
        <v>341.8</v>
      </c>
      <c r="L176" s="120">
        <v>239.7</v>
      </c>
      <c r="M176" s="120">
        <v>915.2</v>
      </c>
      <c r="N176" s="120">
        <v>0</v>
      </c>
      <c r="O176" s="120">
        <v>0</v>
      </c>
      <c r="P176" s="120">
        <v>0</v>
      </c>
    </row>
    <row r="177" spans="1:16" ht="71.25" customHeight="1">
      <c r="A177" s="316">
        <v>929</v>
      </c>
      <c r="B177" s="307" t="s">
        <v>436</v>
      </c>
      <c r="C177" s="288" t="s">
        <v>507</v>
      </c>
      <c r="D177" s="324" t="s">
        <v>841</v>
      </c>
      <c r="E177" s="326" t="s">
        <v>801</v>
      </c>
      <c r="F177" s="376" t="s">
        <v>842</v>
      </c>
      <c r="G177" s="26" t="s">
        <v>212</v>
      </c>
      <c r="H177" s="26" t="s">
        <v>163</v>
      </c>
      <c r="I177" s="4" t="s">
        <v>624</v>
      </c>
      <c r="J177" s="168" t="s">
        <v>63</v>
      </c>
      <c r="K177" s="120">
        <v>86.8</v>
      </c>
      <c r="L177" s="120">
        <v>86.8</v>
      </c>
      <c r="M177" s="120">
        <v>254.8</v>
      </c>
      <c r="N177" s="120">
        <v>321.3</v>
      </c>
      <c r="O177" s="120">
        <v>321.3</v>
      </c>
      <c r="P177" s="120">
        <v>321.3</v>
      </c>
    </row>
    <row r="178" spans="1:16" ht="160.5" customHeight="1">
      <c r="A178" s="317"/>
      <c r="B178" s="315"/>
      <c r="C178" s="289"/>
      <c r="D178" s="325"/>
      <c r="E178" s="327"/>
      <c r="F178" s="377"/>
      <c r="G178" s="26" t="s">
        <v>212</v>
      </c>
      <c r="H178" s="26" t="s">
        <v>163</v>
      </c>
      <c r="I178" s="168" t="s">
        <v>624</v>
      </c>
      <c r="J178" s="168" t="s">
        <v>64</v>
      </c>
      <c r="K178" s="120">
        <v>2.2000000000000002</v>
      </c>
      <c r="L178" s="120">
        <v>2.2000000000000002</v>
      </c>
      <c r="M178" s="120">
        <v>3.7</v>
      </c>
      <c r="N178" s="120">
        <v>3.5</v>
      </c>
      <c r="O178" s="120">
        <v>3.5</v>
      </c>
      <c r="P178" s="120">
        <v>3.5</v>
      </c>
    </row>
    <row r="179" spans="1:16" ht="68.25" customHeight="1">
      <c r="A179" s="316">
        <v>929</v>
      </c>
      <c r="B179" s="343" t="s">
        <v>165</v>
      </c>
      <c r="C179" s="309" t="s">
        <v>168</v>
      </c>
      <c r="D179" s="324" t="s">
        <v>843</v>
      </c>
      <c r="E179" s="288" t="s">
        <v>801</v>
      </c>
      <c r="F179" s="324" t="s">
        <v>844</v>
      </c>
      <c r="G179" s="26" t="s">
        <v>212</v>
      </c>
      <c r="H179" s="26" t="s">
        <v>59</v>
      </c>
      <c r="I179" s="4" t="s">
        <v>113</v>
      </c>
      <c r="J179" s="124" t="s">
        <v>95</v>
      </c>
      <c r="K179" s="120">
        <v>63782.8</v>
      </c>
      <c r="L179" s="120">
        <v>63782.8</v>
      </c>
      <c r="M179" s="120">
        <v>63908.6</v>
      </c>
      <c r="N179" s="120">
        <v>73879.600000000006</v>
      </c>
      <c r="O179" s="120">
        <v>72163.3</v>
      </c>
      <c r="P179" s="120">
        <v>67719.7</v>
      </c>
    </row>
    <row r="180" spans="1:16" ht="83.25" customHeight="1">
      <c r="A180" s="317"/>
      <c r="B180" s="344"/>
      <c r="C180" s="329"/>
      <c r="D180" s="325"/>
      <c r="E180" s="289"/>
      <c r="F180" s="325"/>
      <c r="G180" s="26" t="s">
        <v>212</v>
      </c>
      <c r="H180" s="26" t="s">
        <v>96</v>
      </c>
      <c r="I180" s="26" t="s">
        <v>111</v>
      </c>
      <c r="J180" s="26" t="s">
        <v>95</v>
      </c>
      <c r="K180" s="120">
        <v>37004.699999999997</v>
      </c>
      <c r="L180" s="120">
        <v>37004.699999999997</v>
      </c>
      <c r="M180" s="120">
        <v>38756.699999999997</v>
      </c>
      <c r="N180" s="120">
        <v>40432.199999999997</v>
      </c>
      <c r="O180" s="120">
        <v>39591.300000000003</v>
      </c>
      <c r="P180" s="120">
        <v>37288.300000000003</v>
      </c>
    </row>
    <row r="181" spans="1:16" ht="147" customHeight="1">
      <c r="A181" s="85">
        <v>929</v>
      </c>
      <c r="B181" s="102" t="s">
        <v>338</v>
      </c>
      <c r="C181" s="101" t="s">
        <v>340</v>
      </c>
      <c r="D181" s="233" t="s">
        <v>845</v>
      </c>
      <c r="E181" s="235" t="s">
        <v>846</v>
      </c>
      <c r="F181" s="233" t="s">
        <v>847</v>
      </c>
      <c r="G181" s="26" t="s">
        <v>212</v>
      </c>
      <c r="H181" s="26" t="s">
        <v>59</v>
      </c>
      <c r="I181" s="4" t="s">
        <v>342</v>
      </c>
      <c r="J181" s="4" t="s">
        <v>95</v>
      </c>
      <c r="K181" s="120">
        <v>4004.1</v>
      </c>
      <c r="L181" s="120">
        <v>3995.2</v>
      </c>
      <c r="M181" s="120">
        <v>2037.2</v>
      </c>
      <c r="N181" s="120">
        <v>1612.6</v>
      </c>
      <c r="O181" s="120">
        <v>0</v>
      </c>
      <c r="P181" s="120">
        <v>0</v>
      </c>
    </row>
    <row r="182" spans="1:16" ht="162.75" customHeight="1">
      <c r="A182" s="85">
        <v>929</v>
      </c>
      <c r="B182" s="26" t="s">
        <v>339</v>
      </c>
      <c r="C182" s="90" t="s">
        <v>341</v>
      </c>
      <c r="D182" s="88" t="s">
        <v>480</v>
      </c>
      <c r="E182" s="89" t="s">
        <v>151</v>
      </c>
      <c r="F182" s="88" t="s">
        <v>372</v>
      </c>
      <c r="G182" s="26" t="s">
        <v>212</v>
      </c>
      <c r="H182" s="26" t="s">
        <v>96</v>
      </c>
      <c r="I182" s="4" t="s">
        <v>343</v>
      </c>
      <c r="J182" s="4" t="s">
        <v>95</v>
      </c>
      <c r="K182" s="120">
        <v>500</v>
      </c>
      <c r="L182" s="120">
        <v>500</v>
      </c>
      <c r="M182" s="120">
        <v>1750</v>
      </c>
      <c r="N182" s="120">
        <v>996</v>
      </c>
      <c r="O182" s="120">
        <v>0</v>
      </c>
      <c r="P182" s="120">
        <v>0</v>
      </c>
    </row>
    <row r="183" spans="1:16" ht="75.75" customHeight="1">
      <c r="A183" s="316">
        <v>929</v>
      </c>
      <c r="B183" s="343" t="s">
        <v>472</v>
      </c>
      <c r="C183" s="309" t="s">
        <v>512</v>
      </c>
      <c r="D183" s="324" t="s">
        <v>475</v>
      </c>
      <c r="E183" s="326" t="s">
        <v>151</v>
      </c>
      <c r="F183" s="376" t="s">
        <v>372</v>
      </c>
      <c r="G183" s="26" t="s">
        <v>212</v>
      </c>
      <c r="H183" s="26" t="s">
        <v>59</v>
      </c>
      <c r="I183" s="26" t="s">
        <v>473</v>
      </c>
      <c r="J183" s="26" t="s">
        <v>95</v>
      </c>
      <c r="K183" s="120">
        <v>1964.3</v>
      </c>
      <c r="L183" s="120">
        <v>1964.2</v>
      </c>
      <c r="M183" s="120">
        <v>1962.8</v>
      </c>
      <c r="N183" s="120">
        <v>0</v>
      </c>
      <c r="O183" s="120">
        <v>0</v>
      </c>
      <c r="P183" s="120">
        <v>0</v>
      </c>
    </row>
    <row r="184" spans="1:16" ht="74.25" customHeight="1">
      <c r="A184" s="317"/>
      <c r="B184" s="344"/>
      <c r="C184" s="329"/>
      <c r="D184" s="325"/>
      <c r="E184" s="327"/>
      <c r="F184" s="377"/>
      <c r="G184" s="26" t="s">
        <v>212</v>
      </c>
      <c r="H184" s="26" t="s">
        <v>96</v>
      </c>
      <c r="I184" s="26" t="s">
        <v>474</v>
      </c>
      <c r="J184" s="26" t="s">
        <v>95</v>
      </c>
      <c r="K184" s="120">
        <v>720</v>
      </c>
      <c r="L184" s="120">
        <v>0</v>
      </c>
      <c r="M184" s="120">
        <v>720</v>
      </c>
      <c r="N184" s="120">
        <v>0</v>
      </c>
      <c r="O184" s="120">
        <v>0</v>
      </c>
      <c r="P184" s="120">
        <v>0</v>
      </c>
    </row>
    <row r="185" spans="1:16" ht="149.25" customHeight="1">
      <c r="A185" s="2">
        <v>929</v>
      </c>
      <c r="B185" s="26" t="s">
        <v>477</v>
      </c>
      <c r="C185" s="11" t="s">
        <v>517</v>
      </c>
      <c r="D185" s="88" t="s">
        <v>476</v>
      </c>
      <c r="E185" s="89" t="s">
        <v>151</v>
      </c>
      <c r="F185" s="88" t="s">
        <v>372</v>
      </c>
      <c r="G185" s="26" t="s">
        <v>212</v>
      </c>
      <c r="H185" s="26" t="s">
        <v>59</v>
      </c>
      <c r="I185" s="26" t="s">
        <v>478</v>
      </c>
      <c r="J185" s="26" t="s">
        <v>95</v>
      </c>
      <c r="K185" s="120">
        <v>2457.8000000000002</v>
      </c>
      <c r="L185" s="120">
        <v>585.70000000000005</v>
      </c>
      <c r="M185" s="120">
        <v>3061.2</v>
      </c>
      <c r="N185" s="120">
        <v>3148.7</v>
      </c>
      <c r="O185" s="120">
        <v>0</v>
      </c>
      <c r="P185" s="120">
        <v>0</v>
      </c>
    </row>
    <row r="186" spans="1:16" ht="146.25" customHeight="1">
      <c r="A186" s="2">
        <v>929</v>
      </c>
      <c r="B186" s="26" t="s">
        <v>629</v>
      </c>
      <c r="C186" s="11" t="s">
        <v>673</v>
      </c>
      <c r="D186" s="88" t="s">
        <v>476</v>
      </c>
      <c r="E186" s="89" t="s">
        <v>151</v>
      </c>
      <c r="F186" s="88" t="s">
        <v>372</v>
      </c>
      <c r="G186" s="26" t="s">
        <v>212</v>
      </c>
      <c r="H186" s="26" t="s">
        <v>59</v>
      </c>
      <c r="I186" s="26" t="s">
        <v>630</v>
      </c>
      <c r="J186" s="26" t="s">
        <v>95</v>
      </c>
      <c r="K186" s="120">
        <v>1128</v>
      </c>
      <c r="L186" s="120">
        <v>0</v>
      </c>
      <c r="M186" s="120">
        <v>0</v>
      </c>
      <c r="N186" s="120">
        <v>0</v>
      </c>
      <c r="O186" s="120">
        <v>0</v>
      </c>
      <c r="P186" s="120">
        <v>0</v>
      </c>
    </row>
    <row r="187" spans="1:16" ht="77.25" customHeight="1">
      <c r="A187" s="316">
        <v>929</v>
      </c>
      <c r="B187" s="343" t="s">
        <v>484</v>
      </c>
      <c r="C187" s="309" t="s">
        <v>674</v>
      </c>
      <c r="D187" s="324" t="s">
        <v>476</v>
      </c>
      <c r="E187" s="288" t="s">
        <v>151</v>
      </c>
      <c r="F187" s="324" t="s">
        <v>372</v>
      </c>
      <c r="G187" s="26" t="s">
        <v>212</v>
      </c>
      <c r="H187" s="26" t="s">
        <v>59</v>
      </c>
      <c r="I187" s="26" t="s">
        <v>675</v>
      </c>
      <c r="J187" s="26" t="s">
        <v>95</v>
      </c>
      <c r="K187" s="120">
        <v>0</v>
      </c>
      <c r="L187" s="120">
        <v>0</v>
      </c>
      <c r="M187" s="120">
        <v>1879.4</v>
      </c>
      <c r="N187" s="120">
        <v>0</v>
      </c>
      <c r="O187" s="120">
        <v>0</v>
      </c>
      <c r="P187" s="120">
        <v>0</v>
      </c>
    </row>
    <row r="188" spans="1:16" ht="67.5" customHeight="1">
      <c r="A188" s="317"/>
      <c r="B188" s="344"/>
      <c r="C188" s="329"/>
      <c r="D188" s="325"/>
      <c r="E188" s="289"/>
      <c r="F188" s="325"/>
      <c r="G188" s="26" t="s">
        <v>212</v>
      </c>
      <c r="H188" s="26" t="s">
        <v>96</v>
      </c>
      <c r="I188" s="26" t="s">
        <v>678</v>
      </c>
      <c r="J188" s="26" t="s">
        <v>95</v>
      </c>
      <c r="K188" s="120">
        <v>0</v>
      </c>
      <c r="L188" s="120">
        <v>0</v>
      </c>
      <c r="M188" s="120">
        <v>1500</v>
      </c>
      <c r="N188" s="120">
        <v>0</v>
      </c>
      <c r="O188" s="120">
        <v>0</v>
      </c>
      <c r="P188" s="120">
        <v>0</v>
      </c>
    </row>
    <row r="189" spans="1:16" ht="313.5" customHeight="1">
      <c r="A189" s="2">
        <v>929</v>
      </c>
      <c r="B189" s="26" t="s">
        <v>471</v>
      </c>
      <c r="C189" s="11" t="s">
        <v>253</v>
      </c>
      <c r="D189" s="88" t="s">
        <v>482</v>
      </c>
      <c r="E189" s="89" t="s">
        <v>479</v>
      </c>
      <c r="F189" s="88" t="s">
        <v>483</v>
      </c>
      <c r="G189" s="26" t="s">
        <v>212</v>
      </c>
      <c r="H189" s="26" t="s">
        <v>59</v>
      </c>
      <c r="I189" s="26" t="s">
        <v>481</v>
      </c>
      <c r="J189" s="26" t="s">
        <v>95</v>
      </c>
      <c r="K189" s="120">
        <v>30101</v>
      </c>
      <c r="L189" s="120">
        <v>17743.2</v>
      </c>
      <c r="M189" s="120">
        <v>13692.1</v>
      </c>
      <c r="N189" s="120">
        <v>3459.2</v>
      </c>
      <c r="O189" s="120">
        <v>0</v>
      </c>
      <c r="P189" s="120">
        <v>0</v>
      </c>
    </row>
    <row r="190" spans="1:16" ht="409.5" customHeight="1">
      <c r="A190" s="2">
        <v>929</v>
      </c>
      <c r="B190" s="26" t="s">
        <v>376</v>
      </c>
      <c r="C190" s="11" t="s">
        <v>378</v>
      </c>
      <c r="D190" s="88" t="s">
        <v>965</v>
      </c>
      <c r="E190" s="242" t="s">
        <v>848</v>
      </c>
      <c r="F190" s="88" t="s">
        <v>966</v>
      </c>
      <c r="G190" s="26" t="s">
        <v>212</v>
      </c>
      <c r="H190" s="26" t="s">
        <v>59</v>
      </c>
      <c r="I190" s="26" t="s">
        <v>377</v>
      </c>
      <c r="J190" s="26" t="s">
        <v>95</v>
      </c>
      <c r="K190" s="120">
        <v>967.1</v>
      </c>
      <c r="L190" s="120">
        <v>967.1</v>
      </c>
      <c r="M190" s="120">
        <v>1111.5</v>
      </c>
      <c r="N190" s="120">
        <v>1220.8</v>
      </c>
      <c r="O190" s="120">
        <v>1220.8</v>
      </c>
      <c r="P190" s="120">
        <v>1220.8</v>
      </c>
    </row>
    <row r="191" spans="1:16" ht="363.75" customHeight="1">
      <c r="A191" s="169">
        <v>929</v>
      </c>
      <c r="B191" s="26" t="s">
        <v>676</v>
      </c>
      <c r="C191" s="11" t="s">
        <v>253</v>
      </c>
      <c r="D191" s="88" t="s">
        <v>967</v>
      </c>
      <c r="E191" s="170" t="s">
        <v>479</v>
      </c>
      <c r="F191" s="88" t="s">
        <v>968</v>
      </c>
      <c r="G191" s="26" t="s">
        <v>212</v>
      </c>
      <c r="H191" s="26" t="s">
        <v>59</v>
      </c>
      <c r="I191" s="26" t="s">
        <v>677</v>
      </c>
      <c r="J191" s="26" t="s">
        <v>95</v>
      </c>
      <c r="K191" s="120">
        <v>0</v>
      </c>
      <c r="L191" s="120">
        <v>0</v>
      </c>
      <c r="M191" s="120">
        <v>3859.5</v>
      </c>
      <c r="N191" s="120">
        <v>0</v>
      </c>
      <c r="O191" s="120">
        <v>0</v>
      </c>
      <c r="P191" s="120">
        <v>0</v>
      </c>
    </row>
    <row r="192" spans="1:16" ht="44.25" customHeight="1">
      <c r="A192" s="294" t="s">
        <v>280</v>
      </c>
      <c r="B192" s="295"/>
      <c r="C192" s="389" t="s">
        <v>279</v>
      </c>
      <c r="D192" s="389"/>
      <c r="E192" s="389"/>
      <c r="F192" s="389"/>
      <c r="G192" s="389"/>
      <c r="H192" s="389"/>
      <c r="I192" s="389"/>
      <c r="J192" s="389"/>
      <c r="K192" s="19">
        <f t="shared" ref="K192" si="35">SUM(K193:K194)</f>
        <v>3467.4</v>
      </c>
      <c r="L192" s="19">
        <f t="shared" ref="L192:P192" si="36">SUM(L193:L194)</f>
        <v>3467.4</v>
      </c>
      <c r="M192" s="19">
        <f t="shared" si="36"/>
        <v>3850</v>
      </c>
      <c r="N192" s="19">
        <f t="shared" si="36"/>
        <v>4300</v>
      </c>
      <c r="O192" s="19">
        <f t="shared" si="36"/>
        <v>0</v>
      </c>
      <c r="P192" s="19">
        <f t="shared" si="36"/>
        <v>0</v>
      </c>
    </row>
    <row r="193" spans="1:16" ht="145.5" customHeight="1">
      <c r="A193" s="85">
        <v>929</v>
      </c>
      <c r="B193" s="102" t="s">
        <v>250</v>
      </c>
      <c r="C193" s="101" t="s">
        <v>251</v>
      </c>
      <c r="D193" s="103" t="s">
        <v>373</v>
      </c>
      <c r="E193" s="84" t="s">
        <v>151</v>
      </c>
      <c r="F193" s="103" t="s">
        <v>372</v>
      </c>
      <c r="G193" s="26" t="s">
        <v>212</v>
      </c>
      <c r="H193" s="26" t="s">
        <v>59</v>
      </c>
      <c r="I193" s="26" t="s">
        <v>112</v>
      </c>
      <c r="J193" s="26" t="s">
        <v>63</v>
      </c>
      <c r="K193" s="127">
        <v>1507.4</v>
      </c>
      <c r="L193" s="127">
        <v>1507.4</v>
      </c>
      <c r="M193" s="127">
        <v>1700</v>
      </c>
      <c r="N193" s="126">
        <v>2000</v>
      </c>
      <c r="O193" s="126">
        <v>0</v>
      </c>
      <c r="P193" s="126">
        <v>0</v>
      </c>
    </row>
    <row r="194" spans="1:16" ht="145.5" customHeight="1">
      <c r="A194" s="85">
        <v>929</v>
      </c>
      <c r="B194" s="102" t="s">
        <v>252</v>
      </c>
      <c r="C194" s="101" t="s">
        <v>0</v>
      </c>
      <c r="D194" s="103" t="s">
        <v>371</v>
      </c>
      <c r="E194" s="131" t="s">
        <v>151</v>
      </c>
      <c r="F194" s="132" t="s">
        <v>372</v>
      </c>
      <c r="G194" s="26" t="s">
        <v>212</v>
      </c>
      <c r="H194" s="26" t="s">
        <v>96</v>
      </c>
      <c r="I194" s="26" t="s">
        <v>110</v>
      </c>
      <c r="J194" s="26" t="s">
        <v>63</v>
      </c>
      <c r="K194" s="127">
        <v>1960</v>
      </c>
      <c r="L194" s="127">
        <v>1960</v>
      </c>
      <c r="M194" s="127">
        <v>2150</v>
      </c>
      <c r="N194" s="126">
        <v>2300</v>
      </c>
      <c r="O194" s="126">
        <v>0</v>
      </c>
      <c r="P194" s="126">
        <v>0</v>
      </c>
    </row>
    <row r="195" spans="1:16" ht="28.5" customHeight="1">
      <c r="A195" s="294" t="s">
        <v>281</v>
      </c>
      <c r="B195" s="295"/>
      <c r="C195" s="302" t="s">
        <v>556</v>
      </c>
      <c r="D195" s="303"/>
      <c r="E195" s="303"/>
      <c r="F195" s="303"/>
      <c r="G195" s="303"/>
      <c r="H195" s="303"/>
      <c r="I195" s="303"/>
      <c r="J195" s="304"/>
      <c r="K195" s="19">
        <f t="shared" ref="K195:P195" si="37">SUM(K196:K201)</f>
        <v>14398.100000000002</v>
      </c>
      <c r="L195" s="19">
        <f t="shared" si="37"/>
        <v>14398.000000000002</v>
      </c>
      <c r="M195" s="19">
        <f t="shared" si="37"/>
        <v>9718.7999999999993</v>
      </c>
      <c r="N195" s="19">
        <f t="shared" si="37"/>
        <v>12848</v>
      </c>
      <c r="O195" s="19">
        <f t="shared" si="37"/>
        <v>10988.599999999999</v>
      </c>
      <c r="P195" s="19">
        <f t="shared" si="37"/>
        <v>11119</v>
      </c>
    </row>
    <row r="196" spans="1:16" ht="130.5" customHeight="1">
      <c r="A196" s="145">
        <v>902</v>
      </c>
      <c r="B196" s="145">
        <v>10860</v>
      </c>
      <c r="C196" s="152" t="s">
        <v>657</v>
      </c>
      <c r="D196" s="155" t="s">
        <v>655</v>
      </c>
      <c r="E196" s="109" t="s">
        <v>656</v>
      </c>
      <c r="F196" s="110" t="s">
        <v>563</v>
      </c>
      <c r="G196" s="26" t="s">
        <v>162</v>
      </c>
      <c r="H196" s="27" t="s">
        <v>162</v>
      </c>
      <c r="I196" s="184" t="s">
        <v>681</v>
      </c>
      <c r="J196" s="26" t="s">
        <v>63</v>
      </c>
      <c r="K196" s="120">
        <v>0</v>
      </c>
      <c r="L196" s="120">
        <v>0</v>
      </c>
      <c r="M196" s="120">
        <v>53.9</v>
      </c>
      <c r="N196" s="120">
        <v>0</v>
      </c>
      <c r="O196" s="120">
        <v>0</v>
      </c>
      <c r="P196" s="120">
        <v>0</v>
      </c>
    </row>
    <row r="197" spans="1:16" ht="148.5" customHeight="1">
      <c r="A197" s="2">
        <v>924</v>
      </c>
      <c r="B197" s="26" t="s">
        <v>584</v>
      </c>
      <c r="C197" s="9" t="s">
        <v>599</v>
      </c>
      <c r="D197" s="35" t="s">
        <v>585</v>
      </c>
      <c r="E197" s="89" t="s">
        <v>586</v>
      </c>
      <c r="F197" s="88" t="s">
        <v>587</v>
      </c>
      <c r="G197" s="26" t="s">
        <v>162</v>
      </c>
      <c r="H197" s="27" t="s">
        <v>162</v>
      </c>
      <c r="I197" s="4" t="s">
        <v>588</v>
      </c>
      <c r="J197" s="26" t="s">
        <v>164</v>
      </c>
      <c r="K197" s="18">
        <v>6318.1</v>
      </c>
      <c r="L197" s="18">
        <v>6318.1</v>
      </c>
      <c r="M197" s="18">
        <v>0</v>
      </c>
      <c r="N197" s="18">
        <v>0</v>
      </c>
      <c r="O197" s="18">
        <v>0</v>
      </c>
      <c r="P197" s="18">
        <v>0</v>
      </c>
    </row>
    <row r="198" spans="1:16" ht="216" customHeight="1">
      <c r="A198" s="2">
        <v>934</v>
      </c>
      <c r="B198" s="4" t="s">
        <v>165</v>
      </c>
      <c r="C198" s="11" t="s">
        <v>168</v>
      </c>
      <c r="D198" s="16" t="s">
        <v>849</v>
      </c>
      <c r="E198" s="17" t="s">
        <v>798</v>
      </c>
      <c r="F198" s="17" t="s">
        <v>799</v>
      </c>
      <c r="G198" s="13" t="s">
        <v>162</v>
      </c>
      <c r="H198" s="13" t="s">
        <v>162</v>
      </c>
      <c r="I198" s="28" t="s">
        <v>108</v>
      </c>
      <c r="J198" s="29">
        <v>600</v>
      </c>
      <c r="K198" s="23">
        <v>6827.8</v>
      </c>
      <c r="L198" s="23">
        <v>6827.8</v>
      </c>
      <c r="M198" s="23">
        <v>8274.4</v>
      </c>
      <c r="N198" s="18">
        <v>11032</v>
      </c>
      <c r="O198" s="18">
        <v>9174.4</v>
      </c>
      <c r="P198" s="18">
        <v>9355.2000000000007</v>
      </c>
    </row>
    <row r="199" spans="1:16" ht="214.5" customHeight="1">
      <c r="A199" s="2">
        <v>934</v>
      </c>
      <c r="B199" s="4" t="s">
        <v>256</v>
      </c>
      <c r="C199" s="9" t="s">
        <v>257</v>
      </c>
      <c r="D199" s="16" t="s">
        <v>849</v>
      </c>
      <c r="E199" s="17" t="s">
        <v>798</v>
      </c>
      <c r="F199" s="17" t="s">
        <v>799</v>
      </c>
      <c r="G199" s="13" t="s">
        <v>162</v>
      </c>
      <c r="H199" s="13" t="s">
        <v>162</v>
      </c>
      <c r="I199" s="28" t="s">
        <v>106</v>
      </c>
      <c r="J199" s="29">
        <v>600</v>
      </c>
      <c r="K199" s="23">
        <v>1222.2</v>
      </c>
      <c r="L199" s="23">
        <v>1222.2</v>
      </c>
      <c r="M199" s="23">
        <v>1330</v>
      </c>
      <c r="N199" s="18">
        <v>1767.7</v>
      </c>
      <c r="O199" s="18">
        <v>1765.9</v>
      </c>
      <c r="P199" s="18">
        <v>1715.5</v>
      </c>
    </row>
    <row r="200" spans="1:16" ht="33" customHeight="1">
      <c r="A200" s="316">
        <v>934</v>
      </c>
      <c r="B200" s="307" t="s">
        <v>436</v>
      </c>
      <c r="C200" s="288" t="s">
        <v>507</v>
      </c>
      <c r="D200" s="381" t="s">
        <v>849</v>
      </c>
      <c r="E200" s="292" t="s">
        <v>798</v>
      </c>
      <c r="F200" s="292" t="s">
        <v>799</v>
      </c>
      <c r="G200" s="13" t="s">
        <v>162</v>
      </c>
      <c r="H200" s="13" t="s">
        <v>94</v>
      </c>
      <c r="I200" s="28" t="s">
        <v>470</v>
      </c>
      <c r="J200" s="29">
        <v>200</v>
      </c>
      <c r="K200" s="23">
        <v>30</v>
      </c>
      <c r="L200" s="23">
        <v>29.9</v>
      </c>
      <c r="M200" s="23">
        <v>60.3</v>
      </c>
      <c r="N200" s="18">
        <v>48.3</v>
      </c>
      <c r="O200" s="18">
        <v>48.3</v>
      </c>
      <c r="P200" s="18">
        <v>48.3</v>
      </c>
    </row>
    <row r="201" spans="1:16" ht="180" customHeight="1">
      <c r="A201" s="317"/>
      <c r="B201" s="315"/>
      <c r="C201" s="289"/>
      <c r="D201" s="382"/>
      <c r="E201" s="293"/>
      <c r="F201" s="293"/>
      <c r="G201" s="13" t="s">
        <v>162</v>
      </c>
      <c r="H201" s="13" t="s">
        <v>94</v>
      </c>
      <c r="I201" s="28" t="s">
        <v>470</v>
      </c>
      <c r="J201" s="29">
        <v>800</v>
      </c>
      <c r="K201" s="23">
        <v>0</v>
      </c>
      <c r="L201" s="23">
        <v>0</v>
      </c>
      <c r="M201" s="23">
        <v>0.2</v>
      </c>
      <c r="N201" s="18">
        <v>0</v>
      </c>
      <c r="O201" s="18">
        <v>0</v>
      </c>
      <c r="P201" s="18">
        <v>0</v>
      </c>
    </row>
    <row r="202" spans="1:16" ht="48.75" customHeight="1">
      <c r="A202" s="294" t="s">
        <v>283</v>
      </c>
      <c r="B202" s="295"/>
      <c r="C202" s="302" t="s">
        <v>282</v>
      </c>
      <c r="D202" s="303"/>
      <c r="E202" s="303"/>
      <c r="F202" s="303"/>
      <c r="G202" s="303"/>
      <c r="H202" s="303"/>
      <c r="I202" s="303"/>
      <c r="J202" s="304"/>
      <c r="K202" s="24">
        <f t="shared" ref="K202" si="38">SUM(K203:K205)</f>
        <v>16424.599999999999</v>
      </c>
      <c r="L202" s="24">
        <f t="shared" ref="L202:P202" si="39">SUM(L203:L205)</f>
        <v>15656.399999999998</v>
      </c>
      <c r="M202" s="24">
        <f t="shared" si="39"/>
        <v>21387.999999999996</v>
      </c>
      <c r="N202" s="24">
        <f t="shared" si="39"/>
        <v>21690.3</v>
      </c>
      <c r="O202" s="24">
        <f t="shared" si="39"/>
        <v>19698.3</v>
      </c>
      <c r="P202" s="24">
        <f t="shared" si="39"/>
        <v>20022.599999999999</v>
      </c>
    </row>
    <row r="203" spans="1:16" ht="48.75" customHeight="1">
      <c r="A203" s="316">
        <v>924</v>
      </c>
      <c r="B203" s="307" t="s">
        <v>165</v>
      </c>
      <c r="C203" s="309" t="s">
        <v>168</v>
      </c>
      <c r="D203" s="373" t="s">
        <v>850</v>
      </c>
      <c r="E203" s="284" t="s">
        <v>851</v>
      </c>
      <c r="F203" s="284" t="s">
        <v>852</v>
      </c>
      <c r="G203" s="5" t="s">
        <v>82</v>
      </c>
      <c r="H203" s="5" t="s">
        <v>94</v>
      </c>
      <c r="I203" s="5" t="s">
        <v>310</v>
      </c>
      <c r="J203" s="26" t="s">
        <v>62</v>
      </c>
      <c r="K203" s="120">
        <v>14352.4</v>
      </c>
      <c r="L203" s="120">
        <v>13921.3</v>
      </c>
      <c r="M203" s="120">
        <v>19425.599999999999</v>
      </c>
      <c r="N203" s="120">
        <v>19971.8</v>
      </c>
      <c r="O203" s="120">
        <v>19647.5</v>
      </c>
      <c r="P203" s="120">
        <v>19971.8</v>
      </c>
    </row>
    <row r="204" spans="1:16" ht="48.75" customHeight="1">
      <c r="A204" s="339"/>
      <c r="B204" s="308"/>
      <c r="C204" s="310"/>
      <c r="D204" s="374"/>
      <c r="E204" s="313"/>
      <c r="F204" s="313"/>
      <c r="G204" s="5" t="s">
        <v>82</v>
      </c>
      <c r="H204" s="5" t="s">
        <v>94</v>
      </c>
      <c r="I204" s="5" t="s">
        <v>310</v>
      </c>
      <c r="J204" s="26" t="s">
        <v>63</v>
      </c>
      <c r="K204" s="120">
        <v>1989.1</v>
      </c>
      <c r="L204" s="120">
        <v>1662.8</v>
      </c>
      <c r="M204" s="120">
        <v>1879.3</v>
      </c>
      <c r="N204" s="120">
        <v>1666.7</v>
      </c>
      <c r="O204" s="120">
        <v>0</v>
      </c>
      <c r="P204" s="120">
        <v>0</v>
      </c>
    </row>
    <row r="205" spans="1:16" s="48" customFormat="1" ht="137.25" customHeight="1">
      <c r="A205" s="317"/>
      <c r="B205" s="315"/>
      <c r="C205" s="329"/>
      <c r="D205" s="375"/>
      <c r="E205" s="285"/>
      <c r="F205" s="285"/>
      <c r="G205" s="5" t="s">
        <v>82</v>
      </c>
      <c r="H205" s="5" t="s">
        <v>94</v>
      </c>
      <c r="I205" s="5" t="s">
        <v>310</v>
      </c>
      <c r="J205" s="26" t="s">
        <v>64</v>
      </c>
      <c r="K205" s="120">
        <v>83.1</v>
      </c>
      <c r="L205" s="120">
        <v>72.3</v>
      </c>
      <c r="M205" s="120">
        <v>83.1</v>
      </c>
      <c r="N205" s="120">
        <v>51.8</v>
      </c>
      <c r="O205" s="120">
        <v>50.8</v>
      </c>
      <c r="P205" s="120">
        <v>50.8</v>
      </c>
    </row>
    <row r="206" spans="1:16" s="48" customFormat="1" ht="45" customHeight="1">
      <c r="A206" s="378" t="s">
        <v>320</v>
      </c>
      <c r="B206" s="379"/>
      <c r="C206" s="379"/>
      <c r="D206" s="379"/>
      <c r="E206" s="379"/>
      <c r="F206" s="379"/>
      <c r="G206" s="379"/>
      <c r="H206" s="379"/>
      <c r="I206" s="379"/>
      <c r="J206" s="380"/>
      <c r="K206" s="49">
        <f t="shared" ref="K206:P206" si="40">K207+K228</f>
        <v>1478</v>
      </c>
      <c r="L206" s="49">
        <f t="shared" si="40"/>
        <v>1478</v>
      </c>
      <c r="M206" s="49">
        <f t="shared" si="40"/>
        <v>1478</v>
      </c>
      <c r="N206" s="49">
        <f t="shared" si="40"/>
        <v>1478</v>
      </c>
      <c r="O206" s="49">
        <f t="shared" si="40"/>
        <v>0</v>
      </c>
      <c r="P206" s="49">
        <f t="shared" si="40"/>
        <v>0</v>
      </c>
    </row>
    <row r="207" spans="1:16" s="48" customFormat="1" ht="39" customHeight="1">
      <c r="A207" s="362" t="s">
        <v>547</v>
      </c>
      <c r="B207" s="363"/>
      <c r="C207" s="296" t="s">
        <v>284</v>
      </c>
      <c r="D207" s="297"/>
      <c r="E207" s="297"/>
      <c r="F207" s="297"/>
      <c r="G207" s="297"/>
      <c r="H207" s="297"/>
      <c r="I207" s="297"/>
      <c r="J207" s="298"/>
      <c r="K207" s="47">
        <f t="shared" ref="K207" si="41">K208+K218</f>
        <v>343.4</v>
      </c>
      <c r="L207" s="47">
        <f t="shared" ref="L207:P207" si="42">L208+L218</f>
        <v>343.4</v>
      </c>
      <c r="M207" s="47">
        <f t="shared" si="42"/>
        <v>343.4</v>
      </c>
      <c r="N207" s="47">
        <f t="shared" si="42"/>
        <v>343.4</v>
      </c>
      <c r="O207" s="47">
        <f t="shared" si="42"/>
        <v>0</v>
      </c>
      <c r="P207" s="47">
        <f t="shared" si="42"/>
        <v>0</v>
      </c>
    </row>
    <row r="208" spans="1:16" s="48" customFormat="1" ht="47.25">
      <c r="A208" s="335">
        <v>905</v>
      </c>
      <c r="B208" s="332" t="s">
        <v>428</v>
      </c>
      <c r="C208" s="309" t="s">
        <v>429</v>
      </c>
      <c r="D208" s="5" t="s">
        <v>56</v>
      </c>
      <c r="E208" s="5" t="s">
        <v>57</v>
      </c>
      <c r="F208" s="5" t="s">
        <v>58</v>
      </c>
      <c r="G208" s="332" t="s">
        <v>59</v>
      </c>
      <c r="H208" s="332" t="s">
        <v>60</v>
      </c>
      <c r="I208" s="332" t="s">
        <v>430</v>
      </c>
      <c r="J208" s="332" t="s">
        <v>62</v>
      </c>
      <c r="K208" s="411">
        <v>172</v>
      </c>
      <c r="L208" s="411">
        <v>172</v>
      </c>
      <c r="M208" s="411">
        <v>172</v>
      </c>
      <c r="N208" s="411">
        <v>172</v>
      </c>
      <c r="O208" s="411">
        <v>0</v>
      </c>
      <c r="P208" s="411">
        <v>0</v>
      </c>
    </row>
    <row r="209" spans="1:16" s="48" customFormat="1" ht="94.5">
      <c r="A209" s="335"/>
      <c r="B209" s="332"/>
      <c r="C209" s="310"/>
      <c r="D209" s="153" t="s">
        <v>635</v>
      </c>
      <c r="E209" s="151" t="s">
        <v>431</v>
      </c>
      <c r="F209" s="241" t="s">
        <v>636</v>
      </c>
      <c r="G209" s="332"/>
      <c r="H209" s="332"/>
      <c r="I209" s="332"/>
      <c r="J209" s="332"/>
      <c r="K209" s="412"/>
      <c r="L209" s="412"/>
      <c r="M209" s="412"/>
      <c r="N209" s="412"/>
      <c r="O209" s="412"/>
      <c r="P209" s="412"/>
    </row>
    <row r="210" spans="1:16" s="48" customFormat="1" ht="94.5">
      <c r="A210" s="335"/>
      <c r="B210" s="332"/>
      <c r="C210" s="310"/>
      <c r="D210" s="153" t="s">
        <v>637</v>
      </c>
      <c r="E210" s="151" t="s">
        <v>431</v>
      </c>
      <c r="F210" s="241" t="s">
        <v>636</v>
      </c>
      <c r="G210" s="332"/>
      <c r="H210" s="332"/>
      <c r="I210" s="332"/>
      <c r="J210" s="332"/>
      <c r="K210" s="412"/>
      <c r="L210" s="412"/>
      <c r="M210" s="412"/>
      <c r="N210" s="412"/>
      <c r="O210" s="412"/>
      <c r="P210" s="412"/>
    </row>
    <row r="211" spans="1:16" s="48" customFormat="1" ht="94.5">
      <c r="A211" s="335"/>
      <c r="B211" s="332"/>
      <c r="C211" s="310"/>
      <c r="D211" s="153" t="s">
        <v>638</v>
      </c>
      <c r="E211" s="151" t="s">
        <v>431</v>
      </c>
      <c r="F211" s="241" t="s">
        <v>636</v>
      </c>
      <c r="G211" s="332"/>
      <c r="H211" s="332"/>
      <c r="I211" s="332"/>
      <c r="J211" s="332"/>
      <c r="K211" s="412"/>
      <c r="L211" s="412"/>
      <c r="M211" s="412"/>
      <c r="N211" s="412"/>
      <c r="O211" s="412"/>
      <c r="P211" s="412"/>
    </row>
    <row r="212" spans="1:16" s="48" customFormat="1" ht="94.5">
      <c r="A212" s="335"/>
      <c r="B212" s="332"/>
      <c r="C212" s="310"/>
      <c r="D212" s="153" t="s">
        <v>639</v>
      </c>
      <c r="E212" s="151" t="s">
        <v>431</v>
      </c>
      <c r="F212" s="241" t="s">
        <v>636</v>
      </c>
      <c r="G212" s="332"/>
      <c r="H212" s="332"/>
      <c r="I212" s="332"/>
      <c r="J212" s="332"/>
      <c r="K212" s="412"/>
      <c r="L212" s="412"/>
      <c r="M212" s="412"/>
      <c r="N212" s="412"/>
      <c r="O212" s="412"/>
      <c r="P212" s="412"/>
    </row>
    <row r="213" spans="1:16" s="48" customFormat="1" ht="94.5">
      <c r="A213" s="335"/>
      <c r="B213" s="332"/>
      <c r="C213" s="310"/>
      <c r="D213" s="153" t="s">
        <v>640</v>
      </c>
      <c r="E213" s="151" t="s">
        <v>431</v>
      </c>
      <c r="F213" s="241" t="s">
        <v>636</v>
      </c>
      <c r="G213" s="332"/>
      <c r="H213" s="332"/>
      <c r="I213" s="332"/>
      <c r="J213" s="332"/>
      <c r="K213" s="412"/>
      <c r="L213" s="412"/>
      <c r="M213" s="412"/>
      <c r="N213" s="412"/>
      <c r="O213" s="412"/>
      <c r="P213" s="412"/>
    </row>
    <row r="214" spans="1:16" s="48" customFormat="1" ht="94.5">
      <c r="A214" s="335"/>
      <c r="B214" s="332"/>
      <c r="C214" s="310"/>
      <c r="D214" s="153" t="s">
        <v>641</v>
      </c>
      <c r="E214" s="151" t="s">
        <v>431</v>
      </c>
      <c r="F214" s="241" t="s">
        <v>636</v>
      </c>
      <c r="G214" s="332"/>
      <c r="H214" s="332"/>
      <c r="I214" s="332"/>
      <c r="J214" s="332"/>
      <c r="K214" s="412"/>
      <c r="L214" s="412"/>
      <c r="M214" s="412"/>
      <c r="N214" s="412"/>
      <c r="O214" s="412"/>
      <c r="P214" s="412"/>
    </row>
    <row r="215" spans="1:16" s="48" customFormat="1" ht="98.25" customHeight="1">
      <c r="A215" s="335"/>
      <c r="B215" s="332"/>
      <c r="C215" s="310"/>
      <c r="D215" s="153" t="s">
        <v>642</v>
      </c>
      <c r="E215" s="151" t="s">
        <v>431</v>
      </c>
      <c r="F215" s="241" t="s">
        <v>636</v>
      </c>
      <c r="G215" s="332"/>
      <c r="H215" s="332"/>
      <c r="I215" s="332"/>
      <c r="J215" s="332"/>
      <c r="K215" s="412"/>
      <c r="L215" s="412"/>
      <c r="M215" s="412"/>
      <c r="N215" s="412"/>
      <c r="O215" s="412"/>
      <c r="P215" s="412"/>
    </row>
    <row r="216" spans="1:16" s="48" customFormat="1" ht="94.5">
      <c r="A216" s="335"/>
      <c r="B216" s="332"/>
      <c r="C216" s="310"/>
      <c r="D216" s="153" t="s">
        <v>643</v>
      </c>
      <c r="E216" s="151" t="s">
        <v>431</v>
      </c>
      <c r="F216" s="241" t="s">
        <v>636</v>
      </c>
      <c r="G216" s="332"/>
      <c r="H216" s="332"/>
      <c r="I216" s="332"/>
      <c r="J216" s="332"/>
      <c r="K216" s="412"/>
      <c r="L216" s="412"/>
      <c r="M216" s="412"/>
      <c r="N216" s="412"/>
      <c r="O216" s="412"/>
      <c r="P216" s="412"/>
    </row>
    <row r="217" spans="1:16" s="48" customFormat="1" ht="94.5">
      <c r="A217" s="335"/>
      <c r="B217" s="332"/>
      <c r="C217" s="329"/>
      <c r="D217" s="153" t="s">
        <v>644</v>
      </c>
      <c r="E217" s="151" t="s">
        <v>431</v>
      </c>
      <c r="F217" s="241" t="s">
        <v>636</v>
      </c>
      <c r="G217" s="332"/>
      <c r="H217" s="332"/>
      <c r="I217" s="332"/>
      <c r="J217" s="332"/>
      <c r="K217" s="413"/>
      <c r="L217" s="413"/>
      <c r="M217" s="413"/>
      <c r="N217" s="413"/>
      <c r="O217" s="413"/>
      <c r="P217" s="413"/>
    </row>
    <row r="218" spans="1:16" s="48" customFormat="1" ht="67.5" customHeight="1">
      <c r="A218" s="335">
        <v>910</v>
      </c>
      <c r="B218" s="332" t="s">
        <v>432</v>
      </c>
      <c r="C218" s="331" t="s">
        <v>467</v>
      </c>
      <c r="D218" s="35" t="s">
        <v>14</v>
      </c>
      <c r="E218" s="9" t="s">
        <v>13</v>
      </c>
      <c r="F218" s="39" t="s">
        <v>83</v>
      </c>
      <c r="G218" s="345" t="s">
        <v>59</v>
      </c>
      <c r="H218" s="345" t="s">
        <v>60</v>
      </c>
      <c r="I218" s="372" t="s">
        <v>427</v>
      </c>
      <c r="J218" s="355" t="s">
        <v>62</v>
      </c>
      <c r="K218" s="330">
        <v>171.4</v>
      </c>
      <c r="L218" s="330">
        <v>171.4</v>
      </c>
      <c r="M218" s="330">
        <v>171.4</v>
      </c>
      <c r="N218" s="330">
        <v>171.4</v>
      </c>
      <c r="O218" s="330">
        <v>0</v>
      </c>
      <c r="P218" s="330">
        <v>0</v>
      </c>
    </row>
    <row r="219" spans="1:16" s="48" customFormat="1" ht="47.25">
      <c r="A219" s="335"/>
      <c r="B219" s="332"/>
      <c r="C219" s="331"/>
      <c r="D219" s="111" t="s">
        <v>645</v>
      </c>
      <c r="E219" s="112" t="s">
        <v>426</v>
      </c>
      <c r="F219" s="112" t="s">
        <v>636</v>
      </c>
      <c r="G219" s="345"/>
      <c r="H219" s="345"/>
      <c r="I219" s="372"/>
      <c r="J219" s="355"/>
      <c r="K219" s="330"/>
      <c r="L219" s="330"/>
      <c r="M219" s="330"/>
      <c r="N219" s="330"/>
      <c r="O219" s="330"/>
      <c r="P219" s="330"/>
    </row>
    <row r="220" spans="1:16" s="48" customFormat="1" ht="47.25">
      <c r="A220" s="335"/>
      <c r="B220" s="332"/>
      <c r="C220" s="331"/>
      <c r="D220" s="111" t="s">
        <v>647</v>
      </c>
      <c r="E220" s="112" t="s">
        <v>426</v>
      </c>
      <c r="F220" s="112" t="s">
        <v>636</v>
      </c>
      <c r="G220" s="345"/>
      <c r="H220" s="345"/>
      <c r="I220" s="372"/>
      <c r="J220" s="355"/>
      <c r="K220" s="330"/>
      <c r="L220" s="330"/>
      <c r="M220" s="330"/>
      <c r="N220" s="330"/>
      <c r="O220" s="330"/>
      <c r="P220" s="330"/>
    </row>
    <row r="221" spans="1:16" s="48" customFormat="1" ht="47.25">
      <c r="A221" s="335"/>
      <c r="B221" s="332"/>
      <c r="C221" s="331"/>
      <c r="D221" s="111" t="s">
        <v>648</v>
      </c>
      <c r="E221" s="112" t="s">
        <v>426</v>
      </c>
      <c r="F221" s="112" t="s">
        <v>636</v>
      </c>
      <c r="G221" s="345"/>
      <c r="H221" s="345"/>
      <c r="I221" s="372"/>
      <c r="J221" s="355"/>
      <c r="K221" s="330"/>
      <c r="L221" s="330"/>
      <c r="M221" s="330"/>
      <c r="N221" s="330"/>
      <c r="O221" s="330"/>
      <c r="P221" s="330"/>
    </row>
    <row r="222" spans="1:16" s="48" customFormat="1" ht="47.25">
      <c r="A222" s="335"/>
      <c r="B222" s="332"/>
      <c r="C222" s="331"/>
      <c r="D222" s="111" t="s">
        <v>649</v>
      </c>
      <c r="E222" s="112" t="s">
        <v>426</v>
      </c>
      <c r="F222" s="112" t="s">
        <v>636</v>
      </c>
      <c r="G222" s="345"/>
      <c r="H222" s="345"/>
      <c r="I222" s="372"/>
      <c r="J222" s="355"/>
      <c r="K222" s="330"/>
      <c r="L222" s="330"/>
      <c r="M222" s="330"/>
      <c r="N222" s="330"/>
      <c r="O222" s="330"/>
      <c r="P222" s="330"/>
    </row>
    <row r="223" spans="1:16" s="48" customFormat="1" ht="47.25">
      <c r="A223" s="335"/>
      <c r="B223" s="332"/>
      <c r="C223" s="331"/>
      <c r="D223" s="111" t="s">
        <v>650</v>
      </c>
      <c r="E223" s="112" t="s">
        <v>426</v>
      </c>
      <c r="F223" s="112" t="s">
        <v>636</v>
      </c>
      <c r="G223" s="345"/>
      <c r="H223" s="345"/>
      <c r="I223" s="372"/>
      <c r="J223" s="355"/>
      <c r="K223" s="330"/>
      <c r="L223" s="330"/>
      <c r="M223" s="330"/>
      <c r="N223" s="330"/>
      <c r="O223" s="330"/>
      <c r="P223" s="330"/>
    </row>
    <row r="224" spans="1:16" s="48" customFormat="1" ht="47.25">
      <c r="A224" s="335"/>
      <c r="B224" s="332"/>
      <c r="C224" s="331"/>
      <c r="D224" s="111" t="s">
        <v>651</v>
      </c>
      <c r="E224" s="112" t="s">
        <v>426</v>
      </c>
      <c r="F224" s="112" t="s">
        <v>636</v>
      </c>
      <c r="G224" s="345"/>
      <c r="H224" s="345"/>
      <c r="I224" s="372"/>
      <c r="J224" s="355"/>
      <c r="K224" s="330"/>
      <c r="L224" s="330"/>
      <c r="M224" s="330"/>
      <c r="N224" s="330"/>
      <c r="O224" s="330"/>
      <c r="P224" s="330"/>
    </row>
    <row r="225" spans="1:16" s="48" customFormat="1" ht="47.25">
      <c r="A225" s="335"/>
      <c r="B225" s="332"/>
      <c r="C225" s="331"/>
      <c r="D225" s="111" t="s">
        <v>652</v>
      </c>
      <c r="E225" s="112" t="s">
        <v>426</v>
      </c>
      <c r="F225" s="112" t="s">
        <v>636</v>
      </c>
      <c r="G225" s="345"/>
      <c r="H225" s="345"/>
      <c r="I225" s="372"/>
      <c r="J225" s="355"/>
      <c r="K225" s="330"/>
      <c r="L225" s="330"/>
      <c r="M225" s="330"/>
      <c r="N225" s="330"/>
      <c r="O225" s="330"/>
      <c r="P225" s="330"/>
    </row>
    <row r="226" spans="1:16" s="48" customFormat="1" ht="47.25">
      <c r="A226" s="335"/>
      <c r="B226" s="332"/>
      <c r="C226" s="331"/>
      <c r="D226" s="111" t="s">
        <v>653</v>
      </c>
      <c r="E226" s="112" t="s">
        <v>426</v>
      </c>
      <c r="F226" s="112" t="s">
        <v>636</v>
      </c>
      <c r="G226" s="345"/>
      <c r="H226" s="345"/>
      <c r="I226" s="372"/>
      <c r="J226" s="355"/>
      <c r="K226" s="330"/>
      <c r="L226" s="330"/>
      <c r="M226" s="330"/>
      <c r="N226" s="330"/>
      <c r="O226" s="330"/>
      <c r="P226" s="330"/>
    </row>
    <row r="227" spans="1:16" s="48" customFormat="1" ht="47.25">
      <c r="A227" s="335"/>
      <c r="B227" s="332"/>
      <c r="C227" s="331"/>
      <c r="D227" s="111" t="s">
        <v>654</v>
      </c>
      <c r="E227" s="112" t="s">
        <v>426</v>
      </c>
      <c r="F227" s="112" t="s">
        <v>636</v>
      </c>
      <c r="G227" s="345"/>
      <c r="H227" s="345"/>
      <c r="I227" s="372"/>
      <c r="J227" s="355"/>
      <c r="K227" s="330"/>
      <c r="L227" s="330"/>
      <c r="M227" s="330"/>
      <c r="N227" s="330"/>
      <c r="O227" s="330"/>
      <c r="P227" s="330"/>
    </row>
    <row r="228" spans="1:16" ht="37.5" customHeight="1">
      <c r="A228" s="362">
        <v>301020049</v>
      </c>
      <c r="B228" s="363"/>
      <c r="C228" s="296" t="s">
        <v>321</v>
      </c>
      <c r="D228" s="297"/>
      <c r="E228" s="297"/>
      <c r="F228" s="297"/>
      <c r="G228" s="297"/>
      <c r="H228" s="297"/>
      <c r="I228" s="297"/>
      <c r="J228" s="298"/>
      <c r="K228" s="47">
        <f t="shared" ref="K228" si="43">SUM(K229:K248)</f>
        <v>1134.5999999999999</v>
      </c>
      <c r="L228" s="47">
        <f t="shared" ref="L228:P228" si="44">SUM(L229:L248)</f>
        <v>1134.5999999999999</v>
      </c>
      <c r="M228" s="47">
        <f t="shared" si="44"/>
        <v>1134.5999999999999</v>
      </c>
      <c r="N228" s="47">
        <f t="shared" si="44"/>
        <v>1134.5999999999999</v>
      </c>
      <c r="O228" s="47">
        <f t="shared" si="44"/>
        <v>0</v>
      </c>
      <c r="P228" s="47">
        <f t="shared" si="44"/>
        <v>0</v>
      </c>
    </row>
    <row r="229" spans="1:16" ht="54" customHeight="1">
      <c r="A229" s="335">
        <v>905</v>
      </c>
      <c r="B229" s="332" t="s">
        <v>428</v>
      </c>
      <c r="C229" s="309" t="s">
        <v>429</v>
      </c>
      <c r="D229" s="5" t="s">
        <v>56</v>
      </c>
      <c r="E229" s="5" t="s">
        <v>57</v>
      </c>
      <c r="F229" s="5" t="s">
        <v>58</v>
      </c>
      <c r="G229" s="332" t="s">
        <v>59</v>
      </c>
      <c r="H229" s="332" t="s">
        <v>60</v>
      </c>
      <c r="I229" s="332" t="s">
        <v>430</v>
      </c>
      <c r="J229" s="332" t="s">
        <v>62</v>
      </c>
      <c r="K229" s="411">
        <v>567</v>
      </c>
      <c r="L229" s="411">
        <v>567</v>
      </c>
      <c r="M229" s="411">
        <v>567</v>
      </c>
      <c r="N229" s="411">
        <v>567</v>
      </c>
      <c r="O229" s="411">
        <v>0</v>
      </c>
      <c r="P229" s="411">
        <v>0</v>
      </c>
    </row>
    <row r="230" spans="1:16" ht="94.5">
      <c r="A230" s="335"/>
      <c r="B230" s="332"/>
      <c r="C230" s="310"/>
      <c r="D230" s="153" t="s">
        <v>635</v>
      </c>
      <c r="E230" s="151" t="s">
        <v>431</v>
      </c>
      <c r="F230" s="151" t="s">
        <v>636</v>
      </c>
      <c r="G230" s="332"/>
      <c r="H230" s="332"/>
      <c r="I230" s="332"/>
      <c r="J230" s="332"/>
      <c r="K230" s="412"/>
      <c r="L230" s="412"/>
      <c r="M230" s="412"/>
      <c r="N230" s="412"/>
      <c r="O230" s="412"/>
      <c r="P230" s="412"/>
    </row>
    <row r="231" spans="1:16" ht="94.5">
      <c r="A231" s="335"/>
      <c r="B231" s="332"/>
      <c r="C231" s="310"/>
      <c r="D231" s="153" t="s">
        <v>637</v>
      </c>
      <c r="E231" s="151" t="s">
        <v>431</v>
      </c>
      <c r="F231" s="151" t="s">
        <v>636</v>
      </c>
      <c r="G231" s="332"/>
      <c r="H231" s="332"/>
      <c r="I231" s="332"/>
      <c r="J231" s="332"/>
      <c r="K231" s="412"/>
      <c r="L231" s="412"/>
      <c r="M231" s="412"/>
      <c r="N231" s="412"/>
      <c r="O231" s="412"/>
      <c r="P231" s="412"/>
    </row>
    <row r="232" spans="1:16" ht="94.5">
      <c r="A232" s="335"/>
      <c r="B232" s="332"/>
      <c r="C232" s="310"/>
      <c r="D232" s="153" t="s">
        <v>638</v>
      </c>
      <c r="E232" s="151" t="s">
        <v>431</v>
      </c>
      <c r="F232" s="151" t="s">
        <v>636</v>
      </c>
      <c r="G232" s="332"/>
      <c r="H232" s="332"/>
      <c r="I232" s="332"/>
      <c r="J232" s="332"/>
      <c r="K232" s="412"/>
      <c r="L232" s="412"/>
      <c r="M232" s="412"/>
      <c r="N232" s="412"/>
      <c r="O232" s="412"/>
      <c r="P232" s="412"/>
    </row>
    <row r="233" spans="1:16" ht="94.5">
      <c r="A233" s="335"/>
      <c r="B233" s="332"/>
      <c r="C233" s="310"/>
      <c r="D233" s="153" t="s">
        <v>639</v>
      </c>
      <c r="E233" s="151" t="s">
        <v>431</v>
      </c>
      <c r="F233" s="151" t="s">
        <v>636</v>
      </c>
      <c r="G233" s="332"/>
      <c r="H233" s="332"/>
      <c r="I233" s="332"/>
      <c r="J233" s="332"/>
      <c r="K233" s="412"/>
      <c r="L233" s="412"/>
      <c r="M233" s="412"/>
      <c r="N233" s="412"/>
      <c r="O233" s="412"/>
      <c r="P233" s="412"/>
    </row>
    <row r="234" spans="1:16" ht="94.5">
      <c r="A234" s="335"/>
      <c r="B234" s="332"/>
      <c r="C234" s="310"/>
      <c r="D234" s="153" t="s">
        <v>640</v>
      </c>
      <c r="E234" s="151" t="s">
        <v>431</v>
      </c>
      <c r="F234" s="151" t="s">
        <v>636</v>
      </c>
      <c r="G234" s="332"/>
      <c r="H234" s="332"/>
      <c r="I234" s="332"/>
      <c r="J234" s="332"/>
      <c r="K234" s="412"/>
      <c r="L234" s="412"/>
      <c r="M234" s="412"/>
      <c r="N234" s="412"/>
      <c r="O234" s="412"/>
      <c r="P234" s="412"/>
    </row>
    <row r="235" spans="1:16" ht="94.5">
      <c r="A235" s="335"/>
      <c r="B235" s="332"/>
      <c r="C235" s="310"/>
      <c r="D235" s="153" t="s">
        <v>641</v>
      </c>
      <c r="E235" s="151" t="s">
        <v>431</v>
      </c>
      <c r="F235" s="151" t="s">
        <v>636</v>
      </c>
      <c r="G235" s="332"/>
      <c r="H235" s="332"/>
      <c r="I235" s="332"/>
      <c r="J235" s="332"/>
      <c r="K235" s="412"/>
      <c r="L235" s="412"/>
      <c r="M235" s="412"/>
      <c r="N235" s="412"/>
      <c r="O235" s="412"/>
      <c r="P235" s="412"/>
    </row>
    <row r="236" spans="1:16" ht="95.25" customHeight="1">
      <c r="A236" s="335"/>
      <c r="B236" s="332"/>
      <c r="C236" s="310"/>
      <c r="D236" s="153" t="s">
        <v>642</v>
      </c>
      <c r="E236" s="151" t="s">
        <v>431</v>
      </c>
      <c r="F236" s="151" t="s">
        <v>636</v>
      </c>
      <c r="G236" s="332"/>
      <c r="H236" s="332"/>
      <c r="I236" s="332"/>
      <c r="J236" s="332"/>
      <c r="K236" s="412"/>
      <c r="L236" s="412"/>
      <c r="M236" s="412"/>
      <c r="N236" s="412"/>
      <c r="O236" s="412"/>
      <c r="P236" s="412"/>
    </row>
    <row r="237" spans="1:16" ht="94.5">
      <c r="A237" s="335"/>
      <c r="B237" s="332"/>
      <c r="C237" s="310"/>
      <c r="D237" s="153" t="s">
        <v>643</v>
      </c>
      <c r="E237" s="151" t="s">
        <v>431</v>
      </c>
      <c r="F237" s="151" t="s">
        <v>636</v>
      </c>
      <c r="G237" s="332"/>
      <c r="H237" s="332"/>
      <c r="I237" s="332"/>
      <c r="J237" s="332"/>
      <c r="K237" s="412"/>
      <c r="L237" s="412"/>
      <c r="M237" s="412"/>
      <c r="N237" s="412"/>
      <c r="O237" s="412"/>
      <c r="P237" s="412"/>
    </row>
    <row r="238" spans="1:16" ht="48" customHeight="1">
      <c r="A238" s="335"/>
      <c r="B238" s="332"/>
      <c r="C238" s="329"/>
      <c r="D238" s="153" t="s">
        <v>644</v>
      </c>
      <c r="E238" s="151" t="s">
        <v>431</v>
      </c>
      <c r="F238" s="151" t="s">
        <v>636</v>
      </c>
      <c r="G238" s="332"/>
      <c r="H238" s="332"/>
      <c r="I238" s="332"/>
      <c r="J238" s="332"/>
      <c r="K238" s="413"/>
      <c r="L238" s="413"/>
      <c r="M238" s="413"/>
      <c r="N238" s="413"/>
      <c r="O238" s="413"/>
      <c r="P238" s="413"/>
    </row>
    <row r="239" spans="1:16" ht="48" customHeight="1">
      <c r="A239" s="335">
        <v>910</v>
      </c>
      <c r="B239" s="332" t="s">
        <v>432</v>
      </c>
      <c r="C239" s="331" t="s">
        <v>467</v>
      </c>
      <c r="D239" s="159" t="s">
        <v>14</v>
      </c>
      <c r="E239" s="154" t="s">
        <v>13</v>
      </c>
      <c r="F239" s="158" t="s">
        <v>83</v>
      </c>
      <c r="G239" s="345" t="s">
        <v>59</v>
      </c>
      <c r="H239" s="345" t="s">
        <v>60</v>
      </c>
      <c r="I239" s="372" t="s">
        <v>427</v>
      </c>
      <c r="J239" s="355" t="s">
        <v>62</v>
      </c>
      <c r="K239" s="330">
        <v>567.6</v>
      </c>
      <c r="L239" s="330">
        <v>567.6</v>
      </c>
      <c r="M239" s="330">
        <v>567.6</v>
      </c>
      <c r="N239" s="330">
        <v>567.6</v>
      </c>
      <c r="O239" s="330">
        <v>0</v>
      </c>
      <c r="P239" s="330">
        <v>0</v>
      </c>
    </row>
    <row r="240" spans="1:16" ht="48" customHeight="1">
      <c r="A240" s="335"/>
      <c r="B240" s="332"/>
      <c r="C240" s="331"/>
      <c r="D240" s="111" t="s">
        <v>645</v>
      </c>
      <c r="E240" s="112" t="s">
        <v>426</v>
      </c>
      <c r="F240" s="255" t="s">
        <v>636</v>
      </c>
      <c r="G240" s="345"/>
      <c r="H240" s="345"/>
      <c r="I240" s="372"/>
      <c r="J240" s="355"/>
      <c r="K240" s="330"/>
      <c r="L240" s="330"/>
      <c r="M240" s="330"/>
      <c r="N240" s="330"/>
      <c r="O240" s="330"/>
      <c r="P240" s="330"/>
    </row>
    <row r="241" spans="1:16" ht="48" customHeight="1">
      <c r="A241" s="335"/>
      <c r="B241" s="332"/>
      <c r="C241" s="331"/>
      <c r="D241" s="111" t="s">
        <v>647</v>
      </c>
      <c r="E241" s="112" t="s">
        <v>426</v>
      </c>
      <c r="F241" s="112" t="s">
        <v>646</v>
      </c>
      <c r="G241" s="345"/>
      <c r="H241" s="345"/>
      <c r="I241" s="372"/>
      <c r="J241" s="355"/>
      <c r="K241" s="330"/>
      <c r="L241" s="330"/>
      <c r="M241" s="330"/>
      <c r="N241" s="330"/>
      <c r="O241" s="330"/>
      <c r="P241" s="330"/>
    </row>
    <row r="242" spans="1:16" ht="48" customHeight="1">
      <c r="A242" s="335"/>
      <c r="B242" s="332"/>
      <c r="C242" s="331"/>
      <c r="D242" s="111" t="s">
        <v>648</v>
      </c>
      <c r="E242" s="112" t="s">
        <v>426</v>
      </c>
      <c r="F242" s="112" t="s">
        <v>646</v>
      </c>
      <c r="G242" s="345"/>
      <c r="H242" s="345"/>
      <c r="I242" s="372"/>
      <c r="J242" s="355"/>
      <c r="K242" s="330"/>
      <c r="L242" s="330"/>
      <c r="M242" s="330"/>
      <c r="N242" s="330"/>
      <c r="O242" s="330"/>
      <c r="P242" s="330"/>
    </row>
    <row r="243" spans="1:16" ht="48" customHeight="1">
      <c r="A243" s="335"/>
      <c r="B243" s="332"/>
      <c r="C243" s="331"/>
      <c r="D243" s="111" t="s">
        <v>649</v>
      </c>
      <c r="E243" s="112" t="s">
        <v>426</v>
      </c>
      <c r="F243" s="112" t="s">
        <v>646</v>
      </c>
      <c r="G243" s="345"/>
      <c r="H243" s="345"/>
      <c r="I243" s="372"/>
      <c r="J243" s="355"/>
      <c r="K243" s="330"/>
      <c r="L243" s="330"/>
      <c r="M243" s="330"/>
      <c r="N243" s="330"/>
      <c r="O243" s="330"/>
      <c r="P243" s="330"/>
    </row>
    <row r="244" spans="1:16" ht="48" customHeight="1">
      <c r="A244" s="335"/>
      <c r="B244" s="332"/>
      <c r="C244" s="331"/>
      <c r="D244" s="111" t="s">
        <v>650</v>
      </c>
      <c r="E244" s="112" t="s">
        <v>426</v>
      </c>
      <c r="F244" s="112" t="s">
        <v>646</v>
      </c>
      <c r="G244" s="345"/>
      <c r="H244" s="345"/>
      <c r="I244" s="372"/>
      <c r="J244" s="355"/>
      <c r="K244" s="330"/>
      <c r="L244" s="330"/>
      <c r="M244" s="330"/>
      <c r="N244" s="330"/>
      <c r="O244" s="330"/>
      <c r="P244" s="330"/>
    </row>
    <row r="245" spans="1:16" ht="48" customHeight="1">
      <c r="A245" s="335"/>
      <c r="B245" s="332"/>
      <c r="C245" s="331"/>
      <c r="D245" s="111" t="s">
        <v>651</v>
      </c>
      <c r="E245" s="112" t="s">
        <v>426</v>
      </c>
      <c r="F245" s="112" t="s">
        <v>646</v>
      </c>
      <c r="G245" s="345"/>
      <c r="H245" s="345"/>
      <c r="I245" s="372"/>
      <c r="J245" s="355"/>
      <c r="K245" s="330"/>
      <c r="L245" s="330"/>
      <c r="M245" s="330"/>
      <c r="N245" s="330"/>
      <c r="O245" s="330"/>
      <c r="P245" s="330"/>
    </row>
    <row r="246" spans="1:16" ht="48" customHeight="1">
      <c r="A246" s="335"/>
      <c r="B246" s="332"/>
      <c r="C246" s="331"/>
      <c r="D246" s="111" t="s">
        <v>652</v>
      </c>
      <c r="E246" s="112" t="s">
        <v>426</v>
      </c>
      <c r="F246" s="112" t="s">
        <v>646</v>
      </c>
      <c r="G246" s="345"/>
      <c r="H246" s="345"/>
      <c r="I246" s="372"/>
      <c r="J246" s="355"/>
      <c r="K246" s="330"/>
      <c r="L246" s="330"/>
      <c r="M246" s="330"/>
      <c r="N246" s="330"/>
      <c r="O246" s="330"/>
      <c r="P246" s="330"/>
    </row>
    <row r="247" spans="1:16" ht="48" customHeight="1">
      <c r="A247" s="335"/>
      <c r="B247" s="332"/>
      <c r="C247" s="331"/>
      <c r="D247" s="111" t="s">
        <v>653</v>
      </c>
      <c r="E247" s="112" t="s">
        <v>426</v>
      </c>
      <c r="F247" s="112" t="s">
        <v>646</v>
      </c>
      <c r="G247" s="345"/>
      <c r="H247" s="345"/>
      <c r="I247" s="372"/>
      <c r="J247" s="355"/>
      <c r="K247" s="330"/>
      <c r="L247" s="330"/>
      <c r="M247" s="330"/>
      <c r="N247" s="330"/>
      <c r="O247" s="330"/>
      <c r="P247" s="330"/>
    </row>
    <row r="248" spans="1:16" ht="50.25" customHeight="1">
      <c r="A248" s="335"/>
      <c r="B248" s="332"/>
      <c r="C248" s="331"/>
      <c r="D248" s="111" t="s">
        <v>654</v>
      </c>
      <c r="E248" s="112" t="s">
        <v>426</v>
      </c>
      <c r="F248" s="112" t="s">
        <v>646</v>
      </c>
      <c r="G248" s="345"/>
      <c r="H248" s="345"/>
      <c r="I248" s="372"/>
      <c r="J248" s="355"/>
      <c r="K248" s="330"/>
      <c r="L248" s="330"/>
      <c r="M248" s="330"/>
      <c r="N248" s="330"/>
      <c r="O248" s="330"/>
      <c r="P248" s="330"/>
    </row>
    <row r="249" spans="1:16" ht="92.25" customHeight="1">
      <c r="A249" s="318" t="s">
        <v>322</v>
      </c>
      <c r="B249" s="405"/>
      <c r="C249" s="405"/>
      <c r="D249" s="405"/>
      <c r="E249" s="405"/>
      <c r="F249" s="405"/>
      <c r="G249" s="405"/>
      <c r="H249" s="405"/>
      <c r="I249" s="405"/>
      <c r="J249" s="390"/>
      <c r="K249" s="8">
        <f t="shared" ref="K249:P249" si="45">K250+K271+K287+K289+K291+K297+K299+K301+K303</f>
        <v>182313.60000000001</v>
      </c>
      <c r="L249" s="8">
        <f t="shared" si="45"/>
        <v>179065.40000000002</v>
      </c>
      <c r="M249" s="8">
        <f t="shared" si="45"/>
        <v>213085.00000000003</v>
      </c>
      <c r="N249" s="8">
        <f t="shared" si="45"/>
        <v>235014.80000000002</v>
      </c>
      <c r="O249" s="8">
        <f t="shared" si="45"/>
        <v>209700.19999999998</v>
      </c>
      <c r="P249" s="8">
        <f t="shared" si="45"/>
        <v>217364.1</v>
      </c>
    </row>
    <row r="250" spans="1:16" ht="39.75" customHeight="1">
      <c r="A250" s="294" t="s">
        <v>81</v>
      </c>
      <c r="B250" s="390"/>
      <c r="C250" s="296" t="s">
        <v>284</v>
      </c>
      <c r="D250" s="297"/>
      <c r="E250" s="297"/>
      <c r="F250" s="297"/>
      <c r="G250" s="297"/>
      <c r="H250" s="297"/>
      <c r="I250" s="297"/>
      <c r="J250" s="298"/>
      <c r="K250" s="7">
        <f t="shared" ref="K250:P250" si="46">SUM(K251:K270)</f>
        <v>30756.2</v>
      </c>
      <c r="L250" s="7">
        <f t="shared" si="46"/>
        <v>29136.500000000004</v>
      </c>
      <c r="M250" s="7">
        <f t="shared" si="46"/>
        <v>35266.5</v>
      </c>
      <c r="N250" s="7">
        <f t="shared" si="46"/>
        <v>36232.200000000004</v>
      </c>
      <c r="O250" s="7">
        <f t="shared" si="46"/>
        <v>31634.5</v>
      </c>
      <c r="P250" s="7">
        <f t="shared" si="46"/>
        <v>33417</v>
      </c>
    </row>
    <row r="251" spans="1:16" ht="15.75">
      <c r="A251" s="305">
        <v>901</v>
      </c>
      <c r="B251" s="286" t="s">
        <v>78</v>
      </c>
      <c r="C251" s="288" t="s">
        <v>526</v>
      </c>
      <c r="D251" s="284" t="s">
        <v>446</v>
      </c>
      <c r="E251" s="284" t="s">
        <v>570</v>
      </c>
      <c r="F251" s="284" t="s">
        <v>448</v>
      </c>
      <c r="G251" s="4" t="s">
        <v>59</v>
      </c>
      <c r="H251" s="4" t="s">
        <v>82</v>
      </c>
      <c r="I251" s="4" t="s">
        <v>177</v>
      </c>
      <c r="J251" s="4">
        <v>100</v>
      </c>
      <c r="K251" s="95">
        <v>280.5</v>
      </c>
      <c r="L251" s="95">
        <v>225.3</v>
      </c>
      <c r="M251" s="95">
        <v>298.8</v>
      </c>
      <c r="N251" s="95">
        <v>325.7</v>
      </c>
      <c r="O251" s="95">
        <v>285.5</v>
      </c>
      <c r="P251" s="95">
        <v>293</v>
      </c>
    </row>
    <row r="252" spans="1:16" ht="15.75">
      <c r="A252" s="306"/>
      <c r="B252" s="338"/>
      <c r="C252" s="322"/>
      <c r="D252" s="313"/>
      <c r="E252" s="313"/>
      <c r="F252" s="313"/>
      <c r="G252" s="4" t="s">
        <v>59</v>
      </c>
      <c r="H252" s="4" t="s">
        <v>82</v>
      </c>
      <c r="I252" s="4" t="s">
        <v>177</v>
      </c>
      <c r="J252" s="4" t="s">
        <v>63</v>
      </c>
      <c r="K252" s="95">
        <v>21.3</v>
      </c>
      <c r="L252" s="95">
        <v>5</v>
      </c>
      <c r="M252" s="95">
        <v>6</v>
      </c>
      <c r="N252" s="95">
        <v>5.5</v>
      </c>
      <c r="O252" s="95">
        <v>5.5</v>
      </c>
      <c r="P252" s="95">
        <v>5.5</v>
      </c>
    </row>
    <row r="253" spans="1:16" ht="15.75">
      <c r="A253" s="314"/>
      <c r="B253" s="287"/>
      <c r="C253" s="289"/>
      <c r="D253" s="285"/>
      <c r="E253" s="285"/>
      <c r="F253" s="285"/>
      <c r="G253" s="4" t="s">
        <v>59</v>
      </c>
      <c r="H253" s="4" t="s">
        <v>82</v>
      </c>
      <c r="I253" s="4" t="s">
        <v>177</v>
      </c>
      <c r="J253" s="4" t="s">
        <v>64</v>
      </c>
      <c r="K253" s="95">
        <v>0.5</v>
      </c>
      <c r="L253" s="95">
        <v>0</v>
      </c>
      <c r="M253" s="95">
        <v>0</v>
      </c>
      <c r="N253" s="95">
        <v>0</v>
      </c>
      <c r="O253" s="95">
        <v>0</v>
      </c>
      <c r="P253" s="95">
        <v>0</v>
      </c>
    </row>
    <row r="254" spans="1:16" ht="25.5" customHeight="1">
      <c r="A254" s="316">
        <v>902</v>
      </c>
      <c r="B254" s="307" t="s">
        <v>78</v>
      </c>
      <c r="C254" s="288" t="s">
        <v>526</v>
      </c>
      <c r="D254" s="311" t="s">
        <v>853</v>
      </c>
      <c r="E254" s="284" t="s">
        <v>854</v>
      </c>
      <c r="F254" s="284" t="s">
        <v>855</v>
      </c>
      <c r="G254" s="4" t="s">
        <v>59</v>
      </c>
      <c r="H254" s="4" t="s">
        <v>96</v>
      </c>
      <c r="I254" s="4" t="s">
        <v>311</v>
      </c>
      <c r="J254" s="4">
        <v>100</v>
      </c>
      <c r="K254" s="95">
        <v>515.20000000000005</v>
      </c>
      <c r="L254" s="95">
        <v>359.8</v>
      </c>
      <c r="M254" s="95">
        <v>600.1</v>
      </c>
      <c r="N254" s="95">
        <v>652</v>
      </c>
      <c r="O254" s="95">
        <v>652</v>
      </c>
      <c r="P254" s="95">
        <v>652</v>
      </c>
    </row>
    <row r="255" spans="1:16" ht="25.5" customHeight="1">
      <c r="A255" s="339"/>
      <c r="B255" s="308"/>
      <c r="C255" s="322"/>
      <c r="D255" s="312"/>
      <c r="E255" s="313"/>
      <c r="F255" s="313"/>
      <c r="G255" s="4" t="s">
        <v>59</v>
      </c>
      <c r="H255" s="4" t="s">
        <v>90</v>
      </c>
      <c r="I255" s="4" t="s">
        <v>312</v>
      </c>
      <c r="J255" s="4">
        <v>100</v>
      </c>
      <c r="K255" s="95">
        <v>14798.7</v>
      </c>
      <c r="L255" s="95">
        <v>13624.3</v>
      </c>
      <c r="M255" s="95">
        <v>16722.599999999999</v>
      </c>
      <c r="N255" s="95">
        <v>19040</v>
      </c>
      <c r="O255" s="95">
        <v>15678.8</v>
      </c>
      <c r="P255" s="95">
        <v>16637.599999999999</v>
      </c>
    </row>
    <row r="256" spans="1:16" ht="72.75" customHeight="1">
      <c r="A256" s="339"/>
      <c r="B256" s="308"/>
      <c r="C256" s="322"/>
      <c r="D256" s="312"/>
      <c r="E256" s="313"/>
      <c r="F256" s="313"/>
      <c r="G256" s="4" t="s">
        <v>59</v>
      </c>
      <c r="H256" s="4" t="s">
        <v>90</v>
      </c>
      <c r="I256" s="4" t="s">
        <v>313</v>
      </c>
      <c r="J256" s="4" t="s">
        <v>62</v>
      </c>
      <c r="K256" s="95">
        <v>553</v>
      </c>
      <c r="L256" s="95">
        <v>546.20000000000005</v>
      </c>
      <c r="M256" s="95">
        <v>577.6</v>
      </c>
      <c r="N256" s="95">
        <v>685.4</v>
      </c>
      <c r="O256" s="95">
        <v>685.4</v>
      </c>
      <c r="P256" s="95">
        <v>594.29999999999995</v>
      </c>
    </row>
    <row r="257" spans="1:16" ht="111" customHeight="1">
      <c r="A257" s="317"/>
      <c r="B257" s="315"/>
      <c r="C257" s="289"/>
      <c r="D257" s="323"/>
      <c r="E257" s="285"/>
      <c r="F257" s="285"/>
      <c r="G257" s="50" t="s">
        <v>59</v>
      </c>
      <c r="H257" s="50" t="s">
        <v>90</v>
      </c>
      <c r="I257" s="50" t="s">
        <v>1002</v>
      </c>
      <c r="J257" s="50" t="s">
        <v>62</v>
      </c>
      <c r="K257" s="95">
        <v>0</v>
      </c>
      <c r="L257" s="95">
        <v>0</v>
      </c>
      <c r="M257" s="95">
        <v>43.7</v>
      </c>
      <c r="N257" s="95">
        <v>0</v>
      </c>
      <c r="O257" s="95">
        <v>0</v>
      </c>
      <c r="P257" s="95"/>
    </row>
    <row r="258" spans="1:16" ht="65.25" customHeight="1">
      <c r="A258" s="146">
        <v>905</v>
      </c>
      <c r="B258" s="147" t="s">
        <v>78</v>
      </c>
      <c r="C258" s="148" t="s">
        <v>526</v>
      </c>
      <c r="D258" s="149" t="s">
        <v>56</v>
      </c>
      <c r="E258" s="149" t="s">
        <v>57</v>
      </c>
      <c r="F258" s="156" t="s">
        <v>58</v>
      </c>
      <c r="G258" s="50" t="s">
        <v>59</v>
      </c>
      <c r="H258" s="50" t="s">
        <v>60</v>
      </c>
      <c r="I258" s="50" t="s">
        <v>61</v>
      </c>
      <c r="J258" s="50" t="s">
        <v>62</v>
      </c>
      <c r="K258" s="6">
        <v>3799.7</v>
      </c>
      <c r="L258" s="143">
        <v>3787.7</v>
      </c>
      <c r="M258" s="143">
        <v>4530.3</v>
      </c>
      <c r="N258" s="143">
        <v>4947</v>
      </c>
      <c r="O258" s="143">
        <v>4947</v>
      </c>
      <c r="P258" s="143">
        <v>4947</v>
      </c>
    </row>
    <row r="259" spans="1:16" ht="15.75">
      <c r="A259" s="316">
        <v>910</v>
      </c>
      <c r="B259" s="307" t="s">
        <v>78</v>
      </c>
      <c r="C259" s="336" t="s">
        <v>526</v>
      </c>
      <c r="D259" s="284" t="s">
        <v>84</v>
      </c>
      <c r="E259" s="284" t="s">
        <v>178</v>
      </c>
      <c r="F259" s="284" t="s">
        <v>83</v>
      </c>
      <c r="G259" s="50" t="s">
        <v>59</v>
      </c>
      <c r="H259" s="50" t="s">
        <v>60</v>
      </c>
      <c r="I259" s="50" t="s">
        <v>85</v>
      </c>
      <c r="J259" s="50" t="s">
        <v>62</v>
      </c>
      <c r="K259" s="95">
        <v>400.1</v>
      </c>
      <c r="L259" s="95">
        <v>399.8</v>
      </c>
      <c r="M259" s="95">
        <v>714.5</v>
      </c>
      <c r="N259" s="95">
        <v>534.79999999999995</v>
      </c>
      <c r="O259" s="95">
        <v>534.79999999999995</v>
      </c>
      <c r="P259" s="95">
        <v>534.79999999999995</v>
      </c>
    </row>
    <row r="260" spans="1:16" ht="15.75">
      <c r="A260" s="339"/>
      <c r="B260" s="308"/>
      <c r="C260" s="414"/>
      <c r="D260" s="313"/>
      <c r="E260" s="313"/>
      <c r="F260" s="313"/>
      <c r="G260" s="54" t="s">
        <v>59</v>
      </c>
      <c r="H260" s="54" t="s">
        <v>60</v>
      </c>
      <c r="I260" s="54" t="s">
        <v>86</v>
      </c>
      <c r="J260" s="54" t="s">
        <v>62</v>
      </c>
      <c r="K260" s="95">
        <v>567.70000000000005</v>
      </c>
      <c r="L260" s="95">
        <v>566.29999999999995</v>
      </c>
      <c r="M260" s="95">
        <v>502.6</v>
      </c>
      <c r="N260" s="95">
        <v>744.5</v>
      </c>
      <c r="O260" s="95">
        <v>606.79999999999995</v>
      </c>
      <c r="P260" s="95">
        <v>638.4</v>
      </c>
    </row>
    <row r="261" spans="1:16" ht="15.75">
      <c r="A261" s="339"/>
      <c r="B261" s="308"/>
      <c r="C261" s="414"/>
      <c r="D261" s="313"/>
      <c r="E261" s="313"/>
      <c r="F261" s="313"/>
      <c r="G261" s="54" t="s">
        <v>59</v>
      </c>
      <c r="H261" s="54" t="s">
        <v>60</v>
      </c>
      <c r="I261" s="54" t="s">
        <v>86</v>
      </c>
      <c r="J261" s="54" t="s">
        <v>64</v>
      </c>
      <c r="K261" s="95">
        <v>0</v>
      </c>
      <c r="L261" s="95">
        <v>0</v>
      </c>
      <c r="M261" s="95">
        <v>0.6</v>
      </c>
      <c r="N261" s="95">
        <v>0</v>
      </c>
      <c r="O261" s="95">
        <v>0</v>
      </c>
      <c r="P261" s="95">
        <v>0</v>
      </c>
    </row>
    <row r="262" spans="1:16" ht="15.75">
      <c r="A262" s="317"/>
      <c r="B262" s="315"/>
      <c r="C262" s="337"/>
      <c r="D262" s="285"/>
      <c r="E262" s="285"/>
      <c r="F262" s="285"/>
      <c r="G262" s="54" t="s">
        <v>59</v>
      </c>
      <c r="H262" s="54" t="s">
        <v>60</v>
      </c>
      <c r="I262" s="54" t="s">
        <v>86</v>
      </c>
      <c r="J262" s="54" t="s">
        <v>63</v>
      </c>
      <c r="K262" s="95">
        <v>133.6</v>
      </c>
      <c r="L262" s="95">
        <v>133.4</v>
      </c>
      <c r="M262" s="95">
        <v>139.4</v>
      </c>
      <c r="N262" s="95">
        <v>133.69999999999999</v>
      </c>
      <c r="O262" s="95">
        <v>0</v>
      </c>
      <c r="P262" s="95">
        <v>0</v>
      </c>
    </row>
    <row r="263" spans="1:16" ht="35.25" customHeight="1">
      <c r="A263" s="305">
        <v>921</v>
      </c>
      <c r="B263" s="307" t="s">
        <v>78</v>
      </c>
      <c r="C263" s="288" t="s">
        <v>526</v>
      </c>
      <c r="D263" s="311" t="s">
        <v>359</v>
      </c>
      <c r="E263" s="284" t="s">
        <v>179</v>
      </c>
      <c r="F263" s="284" t="s">
        <v>89</v>
      </c>
      <c r="G263" s="4" t="s">
        <v>59</v>
      </c>
      <c r="H263" s="4">
        <v>13</v>
      </c>
      <c r="I263" s="4" t="s">
        <v>176</v>
      </c>
      <c r="J263" s="4">
        <v>100</v>
      </c>
      <c r="K263" s="23">
        <v>2334.8000000000002</v>
      </c>
      <c r="L263" s="23">
        <v>2239.1</v>
      </c>
      <c r="M263" s="23">
        <v>2764.3</v>
      </c>
      <c r="N263" s="23">
        <v>3350</v>
      </c>
      <c r="O263" s="23">
        <v>3209</v>
      </c>
      <c r="P263" s="23">
        <v>3210.7</v>
      </c>
    </row>
    <row r="264" spans="1:16" ht="45.75" customHeight="1">
      <c r="A264" s="314"/>
      <c r="B264" s="315"/>
      <c r="C264" s="289"/>
      <c r="D264" s="323"/>
      <c r="E264" s="285"/>
      <c r="F264" s="285"/>
      <c r="G264" s="4" t="s">
        <v>59</v>
      </c>
      <c r="H264" s="4">
        <v>13</v>
      </c>
      <c r="I264" s="4" t="s">
        <v>176</v>
      </c>
      <c r="J264" s="4">
        <v>800</v>
      </c>
      <c r="K264" s="23">
        <v>0.5</v>
      </c>
      <c r="L264" s="23">
        <v>0.4</v>
      </c>
      <c r="M264" s="23">
        <v>0</v>
      </c>
      <c r="N264" s="23">
        <v>0</v>
      </c>
      <c r="O264" s="23">
        <v>0</v>
      </c>
      <c r="P264" s="23">
        <v>0</v>
      </c>
    </row>
    <row r="265" spans="1:16" ht="34.5" customHeight="1">
      <c r="A265" s="316">
        <v>924</v>
      </c>
      <c r="B265" s="307" t="s">
        <v>78</v>
      </c>
      <c r="C265" s="288" t="s">
        <v>526</v>
      </c>
      <c r="D265" s="373" t="s">
        <v>417</v>
      </c>
      <c r="E265" s="368" t="s">
        <v>57</v>
      </c>
      <c r="F265" s="368" t="s">
        <v>416</v>
      </c>
      <c r="G265" s="4" t="s">
        <v>163</v>
      </c>
      <c r="H265" s="4" t="s">
        <v>163</v>
      </c>
      <c r="I265" s="4" t="s">
        <v>410</v>
      </c>
      <c r="J265" s="4" t="s">
        <v>62</v>
      </c>
      <c r="K265" s="95">
        <v>4084.7</v>
      </c>
      <c r="L265" s="95">
        <v>3994.4</v>
      </c>
      <c r="M265" s="95">
        <v>4660.2</v>
      </c>
      <c r="N265" s="95">
        <v>1701.2</v>
      </c>
      <c r="O265" s="95">
        <v>1701.2</v>
      </c>
      <c r="P265" s="95">
        <v>1701.2</v>
      </c>
    </row>
    <row r="266" spans="1:16" ht="34.5" customHeight="1">
      <c r="A266" s="317"/>
      <c r="B266" s="315"/>
      <c r="C266" s="289"/>
      <c r="D266" s="375"/>
      <c r="E266" s="369"/>
      <c r="F266" s="369"/>
      <c r="G266" s="271" t="s">
        <v>163</v>
      </c>
      <c r="H266" s="271" t="s">
        <v>163</v>
      </c>
      <c r="I266" s="271" t="s">
        <v>1003</v>
      </c>
      <c r="J266" s="271" t="s">
        <v>62</v>
      </c>
      <c r="K266" s="95">
        <v>0</v>
      </c>
      <c r="L266" s="95">
        <v>0</v>
      </c>
      <c r="M266" s="95">
        <v>23.3</v>
      </c>
      <c r="N266" s="95">
        <v>0</v>
      </c>
      <c r="O266" s="95">
        <v>0</v>
      </c>
      <c r="P266" s="95">
        <v>0</v>
      </c>
    </row>
    <row r="267" spans="1:16" ht="194.25" customHeight="1">
      <c r="A267" s="220">
        <v>925</v>
      </c>
      <c r="B267" s="219" t="s">
        <v>78</v>
      </c>
      <c r="C267" s="225" t="s">
        <v>526</v>
      </c>
      <c r="D267" s="237" t="s">
        <v>856</v>
      </c>
      <c r="E267" s="235" t="s">
        <v>857</v>
      </c>
      <c r="F267" s="232" t="s">
        <v>858</v>
      </c>
      <c r="G267" s="13" t="s">
        <v>162</v>
      </c>
      <c r="H267" s="13" t="s">
        <v>94</v>
      </c>
      <c r="I267" s="13" t="s">
        <v>135</v>
      </c>
      <c r="J267" s="13" t="s">
        <v>62</v>
      </c>
      <c r="K267" s="6">
        <v>2066</v>
      </c>
      <c r="L267" s="6">
        <v>2055.4</v>
      </c>
      <c r="M267" s="6">
        <v>2310.6999999999998</v>
      </c>
      <c r="N267" s="6">
        <v>2493.3000000000002</v>
      </c>
      <c r="O267" s="6">
        <v>1709.4</v>
      </c>
      <c r="P267" s="6">
        <v>2583.4</v>
      </c>
    </row>
    <row r="268" spans="1:16" ht="183" customHeight="1">
      <c r="A268" s="186">
        <v>926</v>
      </c>
      <c r="B268" s="178" t="s">
        <v>78</v>
      </c>
      <c r="C268" s="180" t="s">
        <v>526</v>
      </c>
      <c r="D268" s="254" t="s">
        <v>817</v>
      </c>
      <c r="E268" s="51" t="s">
        <v>520</v>
      </c>
      <c r="F268" s="51" t="s">
        <v>816</v>
      </c>
      <c r="G268" s="4" t="s">
        <v>170</v>
      </c>
      <c r="H268" s="4" t="s">
        <v>90</v>
      </c>
      <c r="I268" s="4" t="s">
        <v>318</v>
      </c>
      <c r="J268" s="4" t="s">
        <v>62</v>
      </c>
      <c r="K268" s="6">
        <v>418</v>
      </c>
      <c r="L268" s="6">
        <v>418</v>
      </c>
      <c r="M268" s="6">
        <v>518.5</v>
      </c>
      <c r="N268" s="6">
        <v>549.6</v>
      </c>
      <c r="O268" s="6">
        <v>549.6</v>
      </c>
      <c r="P268" s="6">
        <v>549.6</v>
      </c>
    </row>
    <row r="269" spans="1:16" ht="216.75" customHeight="1">
      <c r="A269" s="177">
        <v>929</v>
      </c>
      <c r="B269" s="171" t="s">
        <v>78</v>
      </c>
      <c r="C269" s="173" t="s">
        <v>526</v>
      </c>
      <c r="D269" s="233" t="s">
        <v>859</v>
      </c>
      <c r="E269" s="235" t="s">
        <v>860</v>
      </c>
      <c r="F269" s="233" t="s">
        <v>861</v>
      </c>
      <c r="G269" s="4" t="s">
        <v>212</v>
      </c>
      <c r="H269" s="4" t="s">
        <v>163</v>
      </c>
      <c r="I269" s="4" t="s">
        <v>109</v>
      </c>
      <c r="J269" s="4" t="s">
        <v>62</v>
      </c>
      <c r="K269" s="6">
        <v>454.2</v>
      </c>
      <c r="L269" s="6">
        <v>454.2</v>
      </c>
      <c r="M269" s="6">
        <v>462.8</v>
      </c>
      <c r="N269" s="6">
        <v>549.5</v>
      </c>
      <c r="O269" s="174">
        <v>549.5</v>
      </c>
      <c r="P269" s="174">
        <v>549.5</v>
      </c>
    </row>
    <row r="270" spans="1:16" ht="198.75" customHeight="1">
      <c r="A270" s="192">
        <v>934</v>
      </c>
      <c r="B270" s="191" t="s">
        <v>78</v>
      </c>
      <c r="C270" s="197" t="s">
        <v>526</v>
      </c>
      <c r="D270" s="236" t="s">
        <v>862</v>
      </c>
      <c r="E270" s="232" t="s">
        <v>863</v>
      </c>
      <c r="F270" s="232" t="s">
        <v>799</v>
      </c>
      <c r="G270" s="13" t="s">
        <v>162</v>
      </c>
      <c r="H270" s="13" t="s">
        <v>94</v>
      </c>
      <c r="I270" s="13" t="s">
        <v>107</v>
      </c>
      <c r="J270" s="13" t="s">
        <v>62</v>
      </c>
      <c r="K270" s="6">
        <v>327.7</v>
      </c>
      <c r="L270" s="6">
        <v>327.2</v>
      </c>
      <c r="M270" s="6">
        <v>390.5</v>
      </c>
      <c r="N270" s="6">
        <v>520</v>
      </c>
      <c r="O270" s="182">
        <v>520</v>
      </c>
      <c r="P270" s="182">
        <v>520</v>
      </c>
    </row>
    <row r="271" spans="1:16" ht="48" customHeight="1">
      <c r="A271" s="294" t="s">
        <v>319</v>
      </c>
      <c r="B271" s="295"/>
      <c r="C271" s="301" t="s">
        <v>321</v>
      </c>
      <c r="D271" s="301"/>
      <c r="E271" s="301"/>
      <c r="F271" s="301"/>
      <c r="G271" s="301"/>
      <c r="H271" s="301"/>
      <c r="I271" s="301"/>
      <c r="J271" s="301"/>
      <c r="K271" s="43">
        <f t="shared" ref="K271" si="47">SUM(K272:K286)</f>
        <v>98774.8</v>
      </c>
      <c r="L271" s="43">
        <f t="shared" ref="L271:P271" si="48">SUM(L272:L286)</f>
        <v>97782.000000000015</v>
      </c>
      <c r="M271" s="43">
        <f t="shared" si="48"/>
        <v>118086.40000000001</v>
      </c>
      <c r="N271" s="43">
        <f t="shared" si="48"/>
        <v>120484.50000000001</v>
      </c>
      <c r="O271" s="43">
        <f t="shared" si="48"/>
        <v>105700.8</v>
      </c>
      <c r="P271" s="43">
        <f t="shared" si="48"/>
        <v>111947.8</v>
      </c>
    </row>
    <row r="272" spans="1:16" ht="62.25" customHeight="1">
      <c r="A272" s="1">
        <v>901</v>
      </c>
      <c r="B272" s="50" t="s">
        <v>78</v>
      </c>
      <c r="C272" s="51" t="s">
        <v>526</v>
      </c>
      <c r="D272" s="5" t="s">
        <v>446</v>
      </c>
      <c r="E272" s="5" t="s">
        <v>447</v>
      </c>
      <c r="F272" s="5" t="s">
        <v>448</v>
      </c>
      <c r="G272" s="50" t="s">
        <v>59</v>
      </c>
      <c r="H272" s="50" t="s">
        <v>82</v>
      </c>
      <c r="I272" s="50" t="s">
        <v>177</v>
      </c>
      <c r="J272" s="50">
        <v>100</v>
      </c>
      <c r="K272" s="95">
        <v>758.1</v>
      </c>
      <c r="L272" s="95">
        <v>758.1</v>
      </c>
      <c r="M272" s="95">
        <v>989.4</v>
      </c>
      <c r="N272" s="95">
        <v>1078.5</v>
      </c>
      <c r="O272" s="95">
        <v>945.3</v>
      </c>
      <c r="P272" s="95">
        <v>970.2</v>
      </c>
    </row>
    <row r="273" spans="1:16" ht="48.75" customHeight="1">
      <c r="A273" s="284">
        <v>902</v>
      </c>
      <c r="B273" s="307" t="s">
        <v>78</v>
      </c>
      <c r="C273" s="336" t="s">
        <v>526</v>
      </c>
      <c r="D273" s="311" t="s">
        <v>853</v>
      </c>
      <c r="E273" s="284" t="s">
        <v>854</v>
      </c>
      <c r="F273" s="284" t="s">
        <v>855</v>
      </c>
      <c r="G273" s="50" t="s">
        <v>59</v>
      </c>
      <c r="H273" s="50" t="s">
        <v>96</v>
      </c>
      <c r="I273" s="50" t="s">
        <v>311</v>
      </c>
      <c r="J273" s="50">
        <v>100</v>
      </c>
      <c r="K273" s="95">
        <v>1705.9</v>
      </c>
      <c r="L273" s="95">
        <v>1222.2</v>
      </c>
      <c r="M273" s="95">
        <v>2506.6999999999998</v>
      </c>
      <c r="N273" s="95">
        <v>2838.7</v>
      </c>
      <c r="O273" s="95">
        <v>2838.7</v>
      </c>
      <c r="P273" s="95">
        <v>2838.7</v>
      </c>
    </row>
    <row r="274" spans="1:16" ht="28.5" customHeight="1">
      <c r="A274" s="313"/>
      <c r="B274" s="308"/>
      <c r="C274" s="414"/>
      <c r="D274" s="312"/>
      <c r="E274" s="313"/>
      <c r="F274" s="313"/>
      <c r="G274" s="50" t="s">
        <v>59</v>
      </c>
      <c r="H274" s="50" t="s">
        <v>90</v>
      </c>
      <c r="I274" s="50" t="s">
        <v>313</v>
      </c>
      <c r="J274" s="50" t="s">
        <v>62</v>
      </c>
      <c r="K274" s="95">
        <v>1815.6</v>
      </c>
      <c r="L274" s="95">
        <v>1815.5</v>
      </c>
      <c r="M274" s="95">
        <v>1920.1</v>
      </c>
      <c r="N274" s="95">
        <v>2269.5</v>
      </c>
      <c r="O274" s="95">
        <v>2269.5</v>
      </c>
      <c r="P274" s="95">
        <v>1967.8</v>
      </c>
    </row>
    <row r="275" spans="1:16" ht="28.5" customHeight="1">
      <c r="A275" s="313"/>
      <c r="B275" s="308"/>
      <c r="C275" s="414"/>
      <c r="D275" s="312"/>
      <c r="E275" s="313"/>
      <c r="F275" s="313"/>
      <c r="G275" s="50" t="s">
        <v>59</v>
      </c>
      <c r="H275" s="50" t="s">
        <v>90</v>
      </c>
      <c r="I275" s="50" t="s">
        <v>1002</v>
      </c>
      <c r="J275" s="50" t="s">
        <v>62</v>
      </c>
      <c r="K275" s="95">
        <v>0</v>
      </c>
      <c r="L275" s="95">
        <v>0</v>
      </c>
      <c r="M275" s="95">
        <v>179.3</v>
      </c>
      <c r="N275" s="95">
        <v>0</v>
      </c>
      <c r="O275" s="95">
        <v>0</v>
      </c>
      <c r="P275" s="95">
        <v>0</v>
      </c>
    </row>
    <row r="276" spans="1:16" ht="119.25" customHeight="1">
      <c r="A276" s="313"/>
      <c r="B276" s="308"/>
      <c r="C276" s="414"/>
      <c r="D276" s="312"/>
      <c r="E276" s="313"/>
      <c r="F276" s="313"/>
      <c r="G276" s="50" t="s">
        <v>59</v>
      </c>
      <c r="H276" s="50" t="s">
        <v>90</v>
      </c>
      <c r="I276" s="50" t="s">
        <v>312</v>
      </c>
      <c r="J276" s="50">
        <v>100</v>
      </c>
      <c r="K276" s="95">
        <v>46209.599999999999</v>
      </c>
      <c r="L276" s="95">
        <v>46209.599999999999</v>
      </c>
      <c r="M276" s="95">
        <v>55853.4</v>
      </c>
      <c r="N276" s="95">
        <v>63046.1</v>
      </c>
      <c r="O276" s="95">
        <v>51916.5</v>
      </c>
      <c r="P276" s="95">
        <v>55441.4</v>
      </c>
    </row>
    <row r="277" spans="1:16" ht="62.25" customHeight="1">
      <c r="A277" s="2">
        <v>905</v>
      </c>
      <c r="B277" s="50" t="s">
        <v>78</v>
      </c>
      <c r="C277" s="51" t="s">
        <v>526</v>
      </c>
      <c r="D277" s="52" t="s">
        <v>56</v>
      </c>
      <c r="E277" s="52" t="s">
        <v>57</v>
      </c>
      <c r="F277" s="53" t="s">
        <v>58</v>
      </c>
      <c r="G277" s="50" t="s">
        <v>59</v>
      </c>
      <c r="H277" s="50" t="s">
        <v>60</v>
      </c>
      <c r="I277" s="50" t="s">
        <v>61</v>
      </c>
      <c r="J277" s="50" t="s">
        <v>62</v>
      </c>
      <c r="K277" s="6">
        <v>12812.6</v>
      </c>
      <c r="L277" s="143">
        <v>12812.3</v>
      </c>
      <c r="M277" s="143">
        <v>15152</v>
      </c>
      <c r="N277" s="143">
        <v>16383.5</v>
      </c>
      <c r="O277" s="143">
        <v>16383.5</v>
      </c>
      <c r="P277" s="143">
        <v>16383.5</v>
      </c>
    </row>
    <row r="278" spans="1:16" ht="36" customHeight="1">
      <c r="A278" s="316">
        <v>910</v>
      </c>
      <c r="B278" s="307" t="s">
        <v>78</v>
      </c>
      <c r="C278" s="336" t="s">
        <v>526</v>
      </c>
      <c r="D278" s="284" t="s">
        <v>84</v>
      </c>
      <c r="E278" s="284" t="s">
        <v>178</v>
      </c>
      <c r="F278" s="284" t="s">
        <v>83</v>
      </c>
      <c r="G278" s="50" t="s">
        <v>59</v>
      </c>
      <c r="H278" s="50" t="s">
        <v>60</v>
      </c>
      <c r="I278" s="50" t="s">
        <v>85</v>
      </c>
      <c r="J278" s="50" t="s">
        <v>62</v>
      </c>
      <c r="K278" s="95">
        <v>1361.9</v>
      </c>
      <c r="L278" s="95">
        <v>1361.9</v>
      </c>
      <c r="M278" s="95">
        <v>1859.6</v>
      </c>
      <c r="N278" s="95">
        <v>2033</v>
      </c>
      <c r="O278" s="95">
        <v>2033</v>
      </c>
      <c r="P278" s="95">
        <v>2033</v>
      </c>
    </row>
    <row r="279" spans="1:16" ht="30.75" customHeight="1">
      <c r="A279" s="317"/>
      <c r="B279" s="315"/>
      <c r="C279" s="337"/>
      <c r="D279" s="285"/>
      <c r="E279" s="285"/>
      <c r="F279" s="285"/>
      <c r="G279" s="54" t="s">
        <v>59</v>
      </c>
      <c r="H279" s="54" t="s">
        <v>60</v>
      </c>
      <c r="I279" s="54" t="s">
        <v>86</v>
      </c>
      <c r="J279" s="54" t="s">
        <v>62</v>
      </c>
      <c r="K279" s="95">
        <v>1870.7</v>
      </c>
      <c r="L279" s="95">
        <v>1870.7</v>
      </c>
      <c r="M279" s="95">
        <v>2384.3000000000002</v>
      </c>
      <c r="N279" s="95">
        <v>2465</v>
      </c>
      <c r="O279" s="95">
        <v>2009.3</v>
      </c>
      <c r="P279" s="95">
        <v>2113.6999999999998</v>
      </c>
    </row>
    <row r="280" spans="1:16" ht="64.5" customHeight="1">
      <c r="A280" s="1">
        <v>921</v>
      </c>
      <c r="B280" s="50" t="s">
        <v>78</v>
      </c>
      <c r="C280" s="51" t="s">
        <v>526</v>
      </c>
      <c r="D280" s="56" t="s">
        <v>359</v>
      </c>
      <c r="E280" s="52" t="s">
        <v>179</v>
      </c>
      <c r="F280" s="52" t="s">
        <v>89</v>
      </c>
      <c r="G280" s="50" t="s">
        <v>59</v>
      </c>
      <c r="H280" s="50">
        <v>13</v>
      </c>
      <c r="I280" s="50" t="s">
        <v>176</v>
      </c>
      <c r="J280" s="50">
        <v>100</v>
      </c>
      <c r="K280" s="23">
        <v>7732.3</v>
      </c>
      <c r="L280" s="23">
        <v>7476.2</v>
      </c>
      <c r="M280" s="23">
        <v>9236.7000000000007</v>
      </c>
      <c r="N280" s="23">
        <v>11121</v>
      </c>
      <c r="O280" s="23">
        <v>10651</v>
      </c>
      <c r="P280" s="23">
        <v>10651</v>
      </c>
    </row>
    <row r="281" spans="1:16" ht="38.25" customHeight="1">
      <c r="A281" s="316">
        <v>924</v>
      </c>
      <c r="B281" s="307" t="s">
        <v>78</v>
      </c>
      <c r="C281" s="336" t="s">
        <v>526</v>
      </c>
      <c r="D281" s="420" t="s">
        <v>415</v>
      </c>
      <c r="E281" s="422" t="s">
        <v>57</v>
      </c>
      <c r="F281" s="422" t="s">
        <v>58</v>
      </c>
      <c r="G281" s="50" t="s">
        <v>163</v>
      </c>
      <c r="H281" s="50" t="s">
        <v>163</v>
      </c>
      <c r="I281" s="50" t="s">
        <v>410</v>
      </c>
      <c r="J281" s="50" t="s">
        <v>62</v>
      </c>
      <c r="K281" s="95">
        <v>13544.8</v>
      </c>
      <c r="L281" s="95">
        <v>13310.6</v>
      </c>
      <c r="M281" s="95">
        <v>15528.6</v>
      </c>
      <c r="N281" s="95">
        <v>5633</v>
      </c>
      <c r="O281" s="95">
        <v>5633</v>
      </c>
      <c r="P281" s="95">
        <v>5633</v>
      </c>
    </row>
    <row r="282" spans="1:16" ht="38.25" customHeight="1">
      <c r="A282" s="317"/>
      <c r="B282" s="315"/>
      <c r="C282" s="337"/>
      <c r="D282" s="421"/>
      <c r="E282" s="423"/>
      <c r="F282" s="423"/>
      <c r="G282" s="50" t="s">
        <v>163</v>
      </c>
      <c r="H282" s="50" t="s">
        <v>163</v>
      </c>
      <c r="I282" s="50" t="s">
        <v>1003</v>
      </c>
      <c r="J282" s="50" t="s">
        <v>62</v>
      </c>
      <c r="K282" s="95">
        <v>0</v>
      </c>
      <c r="L282" s="95">
        <v>0</v>
      </c>
      <c r="M282" s="95">
        <v>60.2</v>
      </c>
      <c r="N282" s="95">
        <v>0</v>
      </c>
      <c r="O282" s="95">
        <v>0</v>
      </c>
      <c r="P282" s="95">
        <v>0</v>
      </c>
    </row>
    <row r="283" spans="1:16" ht="195.75" customHeight="1">
      <c r="A283" s="57">
        <v>925</v>
      </c>
      <c r="B283" s="58" t="s">
        <v>78</v>
      </c>
      <c r="C283" s="59" t="s">
        <v>526</v>
      </c>
      <c r="D283" s="256" t="s">
        <v>856</v>
      </c>
      <c r="E283" s="257" t="s">
        <v>857</v>
      </c>
      <c r="F283" s="258" t="s">
        <v>858</v>
      </c>
      <c r="G283" s="58" t="s">
        <v>162</v>
      </c>
      <c r="H283" s="58" t="s">
        <v>94</v>
      </c>
      <c r="I283" s="58" t="s">
        <v>135</v>
      </c>
      <c r="J283" s="58" t="s">
        <v>62</v>
      </c>
      <c r="K283" s="6">
        <v>6778.7</v>
      </c>
      <c r="L283" s="6">
        <v>6760.6</v>
      </c>
      <c r="M283" s="6">
        <v>7893.6</v>
      </c>
      <c r="N283" s="6">
        <v>8255.1</v>
      </c>
      <c r="O283" s="6">
        <v>5659.9</v>
      </c>
      <c r="P283" s="6">
        <v>8554.4</v>
      </c>
    </row>
    <row r="284" spans="1:16" ht="183.75" customHeight="1">
      <c r="A284" s="1">
        <v>926</v>
      </c>
      <c r="B284" s="50" t="s">
        <v>78</v>
      </c>
      <c r="C284" s="51" t="s">
        <v>526</v>
      </c>
      <c r="D284" s="254" t="s">
        <v>817</v>
      </c>
      <c r="E284" s="51" t="s">
        <v>520</v>
      </c>
      <c r="F284" s="51" t="s">
        <v>816</v>
      </c>
      <c r="G284" s="50" t="s">
        <v>170</v>
      </c>
      <c r="H284" s="50" t="s">
        <v>90</v>
      </c>
      <c r="I284" s="50" t="s">
        <v>318</v>
      </c>
      <c r="J284" s="50" t="s">
        <v>62</v>
      </c>
      <c r="K284" s="6">
        <v>1384.4</v>
      </c>
      <c r="L284" s="6">
        <v>1384.2</v>
      </c>
      <c r="M284" s="6">
        <v>1689.1</v>
      </c>
      <c r="N284" s="6">
        <v>1819.6</v>
      </c>
      <c r="O284" s="6">
        <v>1819.6</v>
      </c>
      <c r="P284" s="6">
        <v>1819.6</v>
      </c>
    </row>
    <row r="285" spans="1:16" ht="215.25" customHeight="1">
      <c r="A285" s="1">
        <v>929</v>
      </c>
      <c r="B285" s="50" t="s">
        <v>78</v>
      </c>
      <c r="C285" s="51" t="s">
        <v>526</v>
      </c>
      <c r="D285" s="231" t="s">
        <v>859</v>
      </c>
      <c r="E285" s="257" t="s">
        <v>860</v>
      </c>
      <c r="F285" s="257" t="s">
        <v>861</v>
      </c>
      <c r="G285" s="50" t="s">
        <v>212</v>
      </c>
      <c r="H285" s="50" t="s">
        <v>163</v>
      </c>
      <c r="I285" s="50" t="s">
        <v>109</v>
      </c>
      <c r="J285" s="50" t="s">
        <v>62</v>
      </c>
      <c r="K285" s="6">
        <v>1500.1</v>
      </c>
      <c r="L285" s="6">
        <v>1500</v>
      </c>
      <c r="M285" s="6">
        <v>1530</v>
      </c>
      <c r="N285" s="6">
        <v>1819.7</v>
      </c>
      <c r="O285" s="6">
        <v>1819.7</v>
      </c>
      <c r="P285" s="6">
        <v>1819.7</v>
      </c>
    </row>
    <row r="286" spans="1:16" ht="195" customHeight="1">
      <c r="A286" s="57">
        <v>934</v>
      </c>
      <c r="B286" s="58" t="s">
        <v>78</v>
      </c>
      <c r="C286" s="59" t="s">
        <v>526</v>
      </c>
      <c r="D286" s="259" t="s">
        <v>862</v>
      </c>
      <c r="E286" s="258" t="s">
        <v>863</v>
      </c>
      <c r="F286" s="258" t="s">
        <v>799</v>
      </c>
      <c r="G286" s="58" t="s">
        <v>162</v>
      </c>
      <c r="H286" s="13" t="s">
        <v>94</v>
      </c>
      <c r="I286" s="58" t="s">
        <v>107</v>
      </c>
      <c r="J286" s="58" t="s">
        <v>62</v>
      </c>
      <c r="K286" s="6">
        <v>1300.0999999999999</v>
      </c>
      <c r="L286" s="6">
        <v>1300.0999999999999</v>
      </c>
      <c r="M286" s="6">
        <v>1303.4000000000001</v>
      </c>
      <c r="N286" s="6">
        <v>1721.8</v>
      </c>
      <c r="O286" s="182">
        <v>1721.8</v>
      </c>
      <c r="P286" s="182">
        <v>1721.8</v>
      </c>
    </row>
    <row r="287" spans="1:16" ht="40.5" hidden="1" customHeight="1">
      <c r="A287" s="294" t="s">
        <v>286</v>
      </c>
      <c r="B287" s="295"/>
      <c r="C287" s="301" t="s">
        <v>285</v>
      </c>
      <c r="D287" s="301"/>
      <c r="E287" s="301"/>
      <c r="F287" s="301"/>
      <c r="G287" s="301"/>
      <c r="H287" s="301"/>
      <c r="I287" s="301"/>
      <c r="J287" s="301"/>
      <c r="K287" s="43">
        <f t="shared" ref="K287:P287" si="49">SUM(K288:K288)</f>
        <v>0</v>
      </c>
      <c r="L287" s="43">
        <f t="shared" si="49"/>
        <v>0</v>
      </c>
      <c r="M287" s="43">
        <f t="shared" si="49"/>
        <v>0</v>
      </c>
      <c r="N287" s="43">
        <f t="shared" si="49"/>
        <v>0</v>
      </c>
      <c r="O287" s="43">
        <f t="shared" si="49"/>
        <v>0</v>
      </c>
      <c r="P287" s="43">
        <f t="shared" si="49"/>
        <v>0</v>
      </c>
    </row>
    <row r="288" spans="1:16" ht="69" hidden="1" customHeight="1">
      <c r="A288" s="64">
        <v>902</v>
      </c>
      <c r="B288" s="65" t="s">
        <v>228</v>
      </c>
      <c r="C288" s="66" t="s">
        <v>73</v>
      </c>
      <c r="D288" s="67" t="s">
        <v>184</v>
      </c>
      <c r="E288" s="68" t="s">
        <v>11</v>
      </c>
      <c r="F288" s="68" t="s">
        <v>227</v>
      </c>
      <c r="G288" s="69" t="s">
        <v>68</v>
      </c>
      <c r="H288" s="69" t="s">
        <v>59</v>
      </c>
      <c r="I288" s="69" t="s">
        <v>103</v>
      </c>
      <c r="J288" s="69" t="s">
        <v>71</v>
      </c>
      <c r="K288" s="6">
        <v>0</v>
      </c>
      <c r="L288" s="6">
        <v>0</v>
      </c>
      <c r="M288" s="6">
        <v>0</v>
      </c>
      <c r="N288" s="6">
        <v>0</v>
      </c>
      <c r="O288" s="6">
        <v>0</v>
      </c>
      <c r="P288" s="6">
        <v>0</v>
      </c>
    </row>
    <row r="289" spans="1:16" ht="40.5" hidden="1" customHeight="1">
      <c r="A289" s="294" t="s">
        <v>288</v>
      </c>
      <c r="B289" s="295"/>
      <c r="C289" s="301" t="s">
        <v>287</v>
      </c>
      <c r="D289" s="301"/>
      <c r="E289" s="301"/>
      <c r="F289" s="301"/>
      <c r="G289" s="301"/>
      <c r="H289" s="301"/>
      <c r="I289" s="301"/>
      <c r="J289" s="301"/>
      <c r="K289" s="43">
        <f t="shared" ref="K289:P289" si="50">SUM(K290:K290)</f>
        <v>0</v>
      </c>
      <c r="L289" s="43">
        <f t="shared" si="50"/>
        <v>0</v>
      </c>
      <c r="M289" s="43">
        <f t="shared" si="50"/>
        <v>0</v>
      </c>
      <c r="N289" s="43">
        <f t="shared" si="50"/>
        <v>0</v>
      </c>
      <c r="O289" s="43">
        <f t="shared" si="50"/>
        <v>0</v>
      </c>
      <c r="P289" s="43">
        <f t="shared" si="50"/>
        <v>0</v>
      </c>
    </row>
    <row r="290" spans="1:16" ht="71.25" hidden="1" customHeight="1">
      <c r="A290" s="41">
        <v>905</v>
      </c>
      <c r="B290" s="61">
        <v>10200</v>
      </c>
      <c r="C290" s="62" t="s">
        <v>73</v>
      </c>
      <c r="D290" s="63" t="s">
        <v>56</v>
      </c>
      <c r="E290" s="63" t="s">
        <v>57</v>
      </c>
      <c r="F290" s="63" t="s">
        <v>58</v>
      </c>
      <c r="G290" s="61" t="s">
        <v>68</v>
      </c>
      <c r="H290" s="61" t="s">
        <v>59</v>
      </c>
      <c r="I290" s="61" t="s">
        <v>70</v>
      </c>
      <c r="J290" s="61" t="s">
        <v>71</v>
      </c>
      <c r="K290" s="6">
        <v>0</v>
      </c>
      <c r="L290" s="6">
        <v>0</v>
      </c>
      <c r="M290" s="6">
        <v>0</v>
      </c>
      <c r="N290" s="6">
        <v>0</v>
      </c>
      <c r="O290" s="6">
        <v>0</v>
      </c>
      <c r="P290" s="6">
        <v>0</v>
      </c>
    </row>
    <row r="291" spans="1:16" ht="84.75" customHeight="1">
      <c r="A291" s="294" t="s">
        <v>290</v>
      </c>
      <c r="B291" s="295"/>
      <c r="C291" s="296" t="s">
        <v>289</v>
      </c>
      <c r="D291" s="297"/>
      <c r="E291" s="297"/>
      <c r="F291" s="297"/>
      <c r="G291" s="297"/>
      <c r="H291" s="297"/>
      <c r="I291" s="297"/>
      <c r="J291" s="298"/>
      <c r="K291" s="43">
        <f>SUM(K292:K296)</f>
        <v>37505.999999999993</v>
      </c>
      <c r="L291" s="43">
        <f t="shared" ref="L291:P291" si="51">SUM(L292:L296)</f>
        <v>36879.199999999997</v>
      </c>
      <c r="M291" s="43">
        <f t="shared" si="51"/>
        <v>43645.2</v>
      </c>
      <c r="N291" s="43">
        <f t="shared" si="51"/>
        <v>61410</v>
      </c>
      <c r="O291" s="43">
        <f t="shared" si="51"/>
        <v>55476.800000000003</v>
      </c>
      <c r="P291" s="43">
        <f t="shared" si="51"/>
        <v>57003.200000000004</v>
      </c>
    </row>
    <row r="292" spans="1:16" ht="28.5" customHeight="1">
      <c r="A292" s="305">
        <v>902</v>
      </c>
      <c r="B292" s="307" t="s">
        <v>165</v>
      </c>
      <c r="C292" s="309" t="s">
        <v>168</v>
      </c>
      <c r="D292" s="311" t="s">
        <v>454</v>
      </c>
      <c r="E292" s="284" t="s">
        <v>455</v>
      </c>
      <c r="F292" s="284" t="s">
        <v>456</v>
      </c>
      <c r="G292" s="4" t="s">
        <v>59</v>
      </c>
      <c r="H292" s="4" t="s">
        <v>68</v>
      </c>
      <c r="I292" s="4" t="s">
        <v>314</v>
      </c>
      <c r="J292" s="4" t="s">
        <v>62</v>
      </c>
      <c r="K292" s="6">
        <v>17587.599999999999</v>
      </c>
      <c r="L292" s="6">
        <v>17193.100000000002</v>
      </c>
      <c r="M292" s="6">
        <v>23171.4</v>
      </c>
      <c r="N292" s="6">
        <v>26322.400000000001</v>
      </c>
      <c r="O292" s="6">
        <v>20812.7</v>
      </c>
      <c r="P292" s="6">
        <v>22124.5</v>
      </c>
    </row>
    <row r="293" spans="1:16" ht="28.5" customHeight="1">
      <c r="A293" s="306"/>
      <c r="B293" s="308"/>
      <c r="C293" s="310"/>
      <c r="D293" s="312"/>
      <c r="E293" s="313"/>
      <c r="F293" s="313"/>
      <c r="G293" s="4" t="s">
        <v>59</v>
      </c>
      <c r="H293" s="4" t="s">
        <v>68</v>
      </c>
      <c r="I293" s="4" t="s">
        <v>314</v>
      </c>
      <c r="J293" s="4" t="s">
        <v>63</v>
      </c>
      <c r="K293" s="120">
        <v>19335.3</v>
      </c>
      <c r="L293" s="120">
        <v>19103.099999999999</v>
      </c>
      <c r="M293" s="120">
        <v>17493.099999999999</v>
      </c>
      <c r="N293" s="120">
        <v>17066.099999999999</v>
      </c>
      <c r="O293" s="120">
        <v>17066.099999999999</v>
      </c>
      <c r="P293" s="120">
        <v>17066.099999999999</v>
      </c>
    </row>
    <row r="294" spans="1:16" ht="28.5" customHeight="1">
      <c r="A294" s="306"/>
      <c r="B294" s="308"/>
      <c r="C294" s="310"/>
      <c r="D294" s="312"/>
      <c r="E294" s="313"/>
      <c r="F294" s="313"/>
      <c r="G294" s="4" t="s">
        <v>59</v>
      </c>
      <c r="H294" s="4" t="s">
        <v>68</v>
      </c>
      <c r="I294" s="4" t="s">
        <v>314</v>
      </c>
      <c r="J294" s="4" t="s">
        <v>64</v>
      </c>
      <c r="K294" s="120">
        <v>583.1</v>
      </c>
      <c r="L294" s="120">
        <v>583</v>
      </c>
      <c r="M294" s="120">
        <v>646.70000000000005</v>
      </c>
      <c r="N294" s="120">
        <v>1047.3</v>
      </c>
      <c r="O294" s="120">
        <v>1047.3</v>
      </c>
      <c r="P294" s="120">
        <v>1047.3</v>
      </c>
    </row>
    <row r="295" spans="1:16" ht="28.5" customHeight="1">
      <c r="A295" s="305">
        <v>924</v>
      </c>
      <c r="B295" s="307" t="s">
        <v>165</v>
      </c>
      <c r="C295" s="309" t="s">
        <v>168</v>
      </c>
      <c r="D295" s="311" t="s">
        <v>415</v>
      </c>
      <c r="E295" s="284" t="s">
        <v>57</v>
      </c>
      <c r="F295" s="284" t="s">
        <v>58</v>
      </c>
      <c r="G295" s="184" t="s">
        <v>163</v>
      </c>
      <c r="H295" s="184" t="s">
        <v>163</v>
      </c>
      <c r="I295" s="184" t="s">
        <v>714</v>
      </c>
      <c r="J295" s="184" t="s">
        <v>62</v>
      </c>
      <c r="K295" s="120">
        <v>0</v>
      </c>
      <c r="L295" s="120">
        <v>0</v>
      </c>
      <c r="M295" s="120">
        <v>1981.4</v>
      </c>
      <c r="N295" s="182">
        <v>16550.7</v>
      </c>
      <c r="O295" s="182">
        <v>16550.7</v>
      </c>
      <c r="P295" s="182">
        <v>16550.7</v>
      </c>
    </row>
    <row r="296" spans="1:16" ht="44.25" customHeight="1">
      <c r="A296" s="306"/>
      <c r="B296" s="308"/>
      <c r="C296" s="310"/>
      <c r="D296" s="312"/>
      <c r="E296" s="313"/>
      <c r="F296" s="313"/>
      <c r="G296" s="184" t="s">
        <v>163</v>
      </c>
      <c r="H296" s="184" t="s">
        <v>163</v>
      </c>
      <c r="I296" s="184" t="s">
        <v>714</v>
      </c>
      <c r="J296" s="184" t="s">
        <v>63</v>
      </c>
      <c r="K296" s="120">
        <v>0</v>
      </c>
      <c r="L296" s="120">
        <v>0</v>
      </c>
      <c r="M296" s="120">
        <v>352.6</v>
      </c>
      <c r="N296" s="120">
        <v>423.5</v>
      </c>
      <c r="O296" s="120">
        <v>0</v>
      </c>
      <c r="P296" s="120">
        <v>214.6</v>
      </c>
    </row>
    <row r="297" spans="1:16" ht="79.5" customHeight="1">
      <c r="A297" s="294" t="s">
        <v>235</v>
      </c>
      <c r="B297" s="295"/>
      <c r="C297" s="301" t="s">
        <v>291</v>
      </c>
      <c r="D297" s="301"/>
      <c r="E297" s="301"/>
      <c r="F297" s="301"/>
      <c r="G297" s="301"/>
      <c r="H297" s="301"/>
      <c r="I297" s="301"/>
      <c r="J297" s="301"/>
      <c r="K297" s="19">
        <f t="shared" ref="K297:P297" si="52">SUM(K298)</f>
        <v>1113</v>
      </c>
      <c r="L297" s="19">
        <f t="shared" si="52"/>
        <v>1113</v>
      </c>
      <c r="M297" s="19">
        <f t="shared" si="52"/>
        <v>0</v>
      </c>
      <c r="N297" s="19">
        <f t="shared" si="52"/>
        <v>0</v>
      </c>
      <c r="O297" s="19">
        <f t="shared" si="52"/>
        <v>0</v>
      </c>
      <c r="P297" s="19">
        <f t="shared" si="52"/>
        <v>0</v>
      </c>
    </row>
    <row r="298" spans="1:16" ht="80.25" customHeight="1">
      <c r="A298" s="1">
        <v>902</v>
      </c>
      <c r="B298" s="4" t="s">
        <v>231</v>
      </c>
      <c r="C298" s="11" t="s">
        <v>232</v>
      </c>
      <c r="D298" s="35" t="s">
        <v>184</v>
      </c>
      <c r="E298" s="5" t="s">
        <v>226</v>
      </c>
      <c r="F298" s="5" t="s">
        <v>227</v>
      </c>
      <c r="G298" s="4" t="s">
        <v>59</v>
      </c>
      <c r="H298" s="4" t="s">
        <v>162</v>
      </c>
      <c r="I298" s="4" t="s">
        <v>315</v>
      </c>
      <c r="J298" s="4" t="s">
        <v>63</v>
      </c>
      <c r="K298" s="120">
        <v>1113</v>
      </c>
      <c r="L298" s="120">
        <v>1113</v>
      </c>
      <c r="M298" s="120">
        <v>0</v>
      </c>
      <c r="N298" s="120">
        <v>0</v>
      </c>
      <c r="O298" s="120">
        <v>0</v>
      </c>
      <c r="P298" s="120">
        <v>0</v>
      </c>
    </row>
    <row r="299" spans="1:16" ht="97.5" customHeight="1">
      <c r="A299" s="294" t="s">
        <v>293</v>
      </c>
      <c r="B299" s="295"/>
      <c r="C299" s="301" t="s">
        <v>292</v>
      </c>
      <c r="D299" s="301"/>
      <c r="E299" s="301"/>
      <c r="F299" s="301"/>
      <c r="G299" s="301"/>
      <c r="H299" s="301"/>
      <c r="I299" s="301"/>
      <c r="J299" s="301"/>
      <c r="K299" s="19">
        <f t="shared" ref="K299:P299" si="53">SUM(K300)</f>
        <v>4276.5</v>
      </c>
      <c r="L299" s="19">
        <f t="shared" si="53"/>
        <v>4276.5</v>
      </c>
      <c r="M299" s="19">
        <f t="shared" si="53"/>
        <v>4921.8999999999996</v>
      </c>
      <c r="N299" s="19">
        <f t="shared" si="53"/>
        <v>4923</v>
      </c>
      <c r="O299" s="19">
        <f t="shared" si="53"/>
        <v>4923</v>
      </c>
      <c r="P299" s="19">
        <f t="shared" si="53"/>
        <v>4896.1000000000004</v>
      </c>
    </row>
    <row r="300" spans="1:16" ht="221.25" customHeight="1">
      <c r="A300" s="1">
        <v>902</v>
      </c>
      <c r="B300" s="4" t="s">
        <v>236</v>
      </c>
      <c r="C300" s="11" t="s">
        <v>237</v>
      </c>
      <c r="D300" s="240" t="s">
        <v>864</v>
      </c>
      <c r="E300" s="241" t="s">
        <v>865</v>
      </c>
      <c r="F300" s="241" t="s">
        <v>866</v>
      </c>
      <c r="G300" s="4" t="s">
        <v>59</v>
      </c>
      <c r="H300" s="4" t="s">
        <v>68</v>
      </c>
      <c r="I300" s="4" t="s">
        <v>316</v>
      </c>
      <c r="J300" s="4" t="s">
        <v>63</v>
      </c>
      <c r="K300" s="120">
        <v>4276.5</v>
      </c>
      <c r="L300" s="120">
        <v>4276.5</v>
      </c>
      <c r="M300" s="120">
        <v>4921.8999999999996</v>
      </c>
      <c r="N300" s="120">
        <v>4923</v>
      </c>
      <c r="O300" s="120">
        <v>4923</v>
      </c>
      <c r="P300" s="120">
        <v>4896.1000000000004</v>
      </c>
    </row>
    <row r="301" spans="1:16" ht="117" customHeight="1">
      <c r="A301" s="294" t="s">
        <v>295</v>
      </c>
      <c r="B301" s="295"/>
      <c r="C301" s="301" t="s">
        <v>294</v>
      </c>
      <c r="D301" s="301"/>
      <c r="E301" s="301"/>
      <c r="F301" s="301"/>
      <c r="G301" s="301"/>
      <c r="H301" s="301"/>
      <c r="I301" s="301"/>
      <c r="J301" s="301"/>
      <c r="K301" s="7">
        <f t="shared" ref="K301:P303" si="54">SUM(K302:K302)</f>
        <v>59</v>
      </c>
      <c r="L301" s="7">
        <f t="shared" si="54"/>
        <v>59</v>
      </c>
      <c r="M301" s="7">
        <f t="shared" si="54"/>
        <v>22</v>
      </c>
      <c r="N301" s="7">
        <f t="shared" si="54"/>
        <v>65.099999999999994</v>
      </c>
      <c r="O301" s="7">
        <f t="shared" si="54"/>
        <v>65.099999999999994</v>
      </c>
      <c r="P301" s="7">
        <f t="shared" si="54"/>
        <v>100</v>
      </c>
    </row>
    <row r="302" spans="1:16" ht="234" customHeight="1">
      <c r="A302" s="1">
        <v>902</v>
      </c>
      <c r="B302" s="1">
        <v>10170</v>
      </c>
      <c r="C302" s="14" t="s">
        <v>233</v>
      </c>
      <c r="D302" s="238" t="s">
        <v>867</v>
      </c>
      <c r="E302" s="241" t="s">
        <v>868</v>
      </c>
      <c r="F302" s="241" t="s">
        <v>869</v>
      </c>
      <c r="G302" s="4" t="s">
        <v>59</v>
      </c>
      <c r="H302" s="4" t="s">
        <v>68</v>
      </c>
      <c r="I302" s="4" t="s">
        <v>10</v>
      </c>
      <c r="J302" s="4" t="s">
        <v>63</v>
      </c>
      <c r="K302" s="120">
        <v>59</v>
      </c>
      <c r="L302" s="120">
        <v>59</v>
      </c>
      <c r="M302" s="120">
        <v>22</v>
      </c>
      <c r="N302" s="120">
        <v>65.099999999999994</v>
      </c>
      <c r="O302" s="120">
        <v>65.099999999999994</v>
      </c>
      <c r="P302" s="120">
        <v>100</v>
      </c>
    </row>
    <row r="303" spans="1:16" ht="39" customHeight="1">
      <c r="A303" s="294" t="s">
        <v>769</v>
      </c>
      <c r="B303" s="295"/>
      <c r="C303" s="301" t="s">
        <v>770</v>
      </c>
      <c r="D303" s="301"/>
      <c r="E303" s="301"/>
      <c r="F303" s="301"/>
      <c r="G303" s="301"/>
      <c r="H303" s="301"/>
      <c r="I303" s="301"/>
      <c r="J303" s="301"/>
      <c r="K303" s="7">
        <f t="shared" si="54"/>
        <v>9828.1</v>
      </c>
      <c r="L303" s="7">
        <f t="shared" si="54"/>
        <v>9819.2000000000007</v>
      </c>
      <c r="M303" s="7">
        <f t="shared" si="54"/>
        <v>11143</v>
      </c>
      <c r="N303" s="7">
        <f t="shared" si="54"/>
        <v>11900</v>
      </c>
      <c r="O303" s="7">
        <f t="shared" si="54"/>
        <v>11900</v>
      </c>
      <c r="P303" s="7">
        <f t="shared" si="54"/>
        <v>10000</v>
      </c>
    </row>
    <row r="304" spans="1:16" ht="228" customHeight="1">
      <c r="A304" s="222">
        <v>902</v>
      </c>
      <c r="B304" s="222">
        <v>10320</v>
      </c>
      <c r="C304" s="216" t="s">
        <v>238</v>
      </c>
      <c r="D304" s="240" t="s">
        <v>870</v>
      </c>
      <c r="E304" s="241" t="s">
        <v>411</v>
      </c>
      <c r="F304" s="241" t="s">
        <v>871</v>
      </c>
      <c r="G304" s="210" t="s">
        <v>97</v>
      </c>
      <c r="H304" s="210" t="s">
        <v>59</v>
      </c>
      <c r="I304" s="210" t="s">
        <v>2</v>
      </c>
      <c r="J304" s="210" t="s">
        <v>98</v>
      </c>
      <c r="K304" s="120">
        <v>9828.1</v>
      </c>
      <c r="L304" s="120">
        <v>9819.2000000000007</v>
      </c>
      <c r="M304" s="120">
        <v>11143</v>
      </c>
      <c r="N304" s="120">
        <v>11900</v>
      </c>
      <c r="O304" s="120">
        <v>11900</v>
      </c>
      <c r="P304" s="120">
        <v>10000</v>
      </c>
    </row>
    <row r="305" spans="1:16" ht="62.25" customHeight="1">
      <c r="A305" s="318" t="s">
        <v>100</v>
      </c>
      <c r="B305" s="319"/>
      <c r="C305" s="319"/>
      <c r="D305" s="319"/>
      <c r="E305" s="319"/>
      <c r="F305" s="319"/>
      <c r="G305" s="319"/>
      <c r="H305" s="319"/>
      <c r="I305" s="319"/>
      <c r="J305" s="320"/>
      <c r="K305" s="8">
        <f t="shared" ref="K305:P305" si="55">K306+K307+K308+K313</f>
        <v>2990.5</v>
      </c>
      <c r="L305" s="8">
        <f t="shared" si="55"/>
        <v>2990.4</v>
      </c>
      <c r="M305" s="8">
        <f t="shared" si="55"/>
        <v>3726.7999999999997</v>
      </c>
      <c r="N305" s="8">
        <f t="shared" si="55"/>
        <v>2663.9</v>
      </c>
      <c r="O305" s="8">
        <f t="shared" si="55"/>
        <v>2613</v>
      </c>
      <c r="P305" s="8">
        <f t="shared" si="55"/>
        <v>2923.1</v>
      </c>
    </row>
    <row r="306" spans="1:16" ht="41.25" customHeight="1">
      <c r="A306" s="408" t="s">
        <v>298</v>
      </c>
      <c r="B306" s="409"/>
      <c r="C306" s="409"/>
      <c r="D306" s="409"/>
      <c r="E306" s="409"/>
      <c r="F306" s="409"/>
      <c r="G306" s="409"/>
      <c r="H306" s="409"/>
      <c r="I306" s="409"/>
      <c r="J306" s="410"/>
      <c r="K306" s="46">
        <v>0</v>
      </c>
      <c r="L306" s="46">
        <v>0</v>
      </c>
      <c r="M306" s="46">
        <v>0</v>
      </c>
      <c r="N306" s="46">
        <v>0</v>
      </c>
      <c r="O306" s="46">
        <v>0</v>
      </c>
      <c r="P306" s="46">
        <v>0</v>
      </c>
    </row>
    <row r="307" spans="1:16" ht="60" customHeight="1">
      <c r="A307" s="408" t="s">
        <v>297</v>
      </c>
      <c r="B307" s="409"/>
      <c r="C307" s="409"/>
      <c r="D307" s="409"/>
      <c r="E307" s="409"/>
      <c r="F307" s="409"/>
      <c r="G307" s="409"/>
      <c r="H307" s="409"/>
      <c r="I307" s="409"/>
      <c r="J307" s="410"/>
      <c r="K307" s="46">
        <v>0</v>
      </c>
      <c r="L307" s="46">
        <v>0</v>
      </c>
      <c r="M307" s="46">
        <v>0</v>
      </c>
      <c r="N307" s="46">
        <v>0</v>
      </c>
      <c r="O307" s="46">
        <v>0</v>
      </c>
      <c r="P307" s="46">
        <v>0</v>
      </c>
    </row>
    <row r="308" spans="1:16" ht="38.25" customHeight="1">
      <c r="A308" s="340" t="s">
        <v>296</v>
      </c>
      <c r="B308" s="341"/>
      <c r="C308" s="341"/>
      <c r="D308" s="341"/>
      <c r="E308" s="341"/>
      <c r="F308" s="341"/>
      <c r="G308" s="341"/>
      <c r="H308" s="341"/>
      <c r="I308" s="341"/>
      <c r="J308" s="342"/>
      <c r="K308" s="70">
        <f t="shared" ref="K308:P308" si="56">SUM(K309)</f>
        <v>2990.5</v>
      </c>
      <c r="L308" s="70">
        <f t="shared" si="56"/>
        <v>2990.4</v>
      </c>
      <c r="M308" s="70">
        <f t="shared" si="56"/>
        <v>3636.7999999999997</v>
      </c>
      <c r="N308" s="70">
        <f t="shared" si="56"/>
        <v>2663.9</v>
      </c>
      <c r="O308" s="70">
        <f t="shared" si="56"/>
        <v>2613</v>
      </c>
      <c r="P308" s="70">
        <f t="shared" si="56"/>
        <v>2923.1</v>
      </c>
    </row>
    <row r="309" spans="1:16" ht="38.25" customHeight="1">
      <c r="A309" s="294" t="s">
        <v>362</v>
      </c>
      <c r="B309" s="295"/>
      <c r="C309" s="296" t="s">
        <v>101</v>
      </c>
      <c r="D309" s="297"/>
      <c r="E309" s="297"/>
      <c r="F309" s="297"/>
      <c r="G309" s="297"/>
      <c r="H309" s="297"/>
      <c r="I309" s="297"/>
      <c r="J309" s="298"/>
      <c r="K309" s="7">
        <f t="shared" ref="K309:P309" si="57">SUM(K310:K312)</f>
        <v>2990.5</v>
      </c>
      <c r="L309" s="7">
        <f t="shared" si="57"/>
        <v>2990.4</v>
      </c>
      <c r="M309" s="7">
        <f t="shared" si="57"/>
        <v>3636.7999999999997</v>
      </c>
      <c r="N309" s="7">
        <f t="shared" si="57"/>
        <v>2663.9</v>
      </c>
      <c r="O309" s="7">
        <f t="shared" si="57"/>
        <v>2613</v>
      </c>
      <c r="P309" s="7">
        <f t="shared" si="57"/>
        <v>2923.1</v>
      </c>
    </row>
    <row r="310" spans="1:16" ht="294.75" customHeight="1">
      <c r="A310" s="1">
        <v>902</v>
      </c>
      <c r="B310" s="1">
        <v>10330</v>
      </c>
      <c r="C310" s="14" t="s">
        <v>239</v>
      </c>
      <c r="D310" s="240" t="s">
        <v>872</v>
      </c>
      <c r="E310" s="241" t="s">
        <v>873</v>
      </c>
      <c r="F310" s="241" t="s">
        <v>874</v>
      </c>
      <c r="G310" s="4" t="s">
        <v>97</v>
      </c>
      <c r="H310" s="4" t="s">
        <v>82</v>
      </c>
      <c r="I310" s="4" t="s">
        <v>3</v>
      </c>
      <c r="J310" s="4" t="s">
        <v>98</v>
      </c>
      <c r="K310" s="95">
        <v>356.8</v>
      </c>
      <c r="L310" s="95">
        <v>356.8</v>
      </c>
      <c r="M310" s="95">
        <v>433.7</v>
      </c>
      <c r="N310" s="95">
        <v>450</v>
      </c>
      <c r="O310" s="95">
        <v>450</v>
      </c>
      <c r="P310" s="95">
        <v>450</v>
      </c>
    </row>
    <row r="311" spans="1:16" ht="279.75" customHeight="1">
      <c r="A311" s="1">
        <v>924</v>
      </c>
      <c r="B311" s="1" t="s">
        <v>354</v>
      </c>
      <c r="C311" s="14" t="s">
        <v>355</v>
      </c>
      <c r="D311" s="240" t="s">
        <v>929</v>
      </c>
      <c r="E311" s="241" t="s">
        <v>875</v>
      </c>
      <c r="F311" s="241" t="s">
        <v>930</v>
      </c>
      <c r="G311" s="4" t="s">
        <v>97</v>
      </c>
      <c r="H311" s="4" t="s">
        <v>82</v>
      </c>
      <c r="I311" s="4" t="s">
        <v>356</v>
      </c>
      <c r="J311" s="4" t="s">
        <v>98</v>
      </c>
      <c r="K311" s="95">
        <v>2457.6999999999998</v>
      </c>
      <c r="L311" s="95">
        <v>2457.6</v>
      </c>
      <c r="M311" s="95">
        <v>3032.1</v>
      </c>
      <c r="N311" s="95">
        <v>2042.9</v>
      </c>
      <c r="O311" s="95">
        <v>2163</v>
      </c>
      <c r="P311" s="95">
        <v>2473.1</v>
      </c>
    </row>
    <row r="312" spans="1:16" ht="206.25" customHeight="1">
      <c r="A312" s="2">
        <v>925</v>
      </c>
      <c r="B312" s="4" t="s">
        <v>219</v>
      </c>
      <c r="C312" s="9" t="s">
        <v>220</v>
      </c>
      <c r="D312" s="38" t="s">
        <v>876</v>
      </c>
      <c r="E312" s="239" t="s">
        <v>857</v>
      </c>
      <c r="F312" s="17" t="s">
        <v>877</v>
      </c>
      <c r="G312" s="4" t="s">
        <v>162</v>
      </c>
      <c r="H312" s="4" t="s">
        <v>94</v>
      </c>
      <c r="I312" s="28" t="s">
        <v>133</v>
      </c>
      <c r="J312" s="29">
        <v>300</v>
      </c>
      <c r="K312" s="95">
        <v>176</v>
      </c>
      <c r="L312" s="95">
        <v>176</v>
      </c>
      <c r="M312" s="95">
        <v>171</v>
      </c>
      <c r="N312" s="95">
        <v>171</v>
      </c>
      <c r="O312" s="95">
        <v>0</v>
      </c>
      <c r="P312" s="95">
        <v>0</v>
      </c>
    </row>
    <row r="313" spans="1:16" ht="37.5" customHeight="1">
      <c r="A313" s="340" t="s">
        <v>668</v>
      </c>
      <c r="B313" s="341"/>
      <c r="C313" s="341"/>
      <c r="D313" s="341"/>
      <c r="E313" s="341"/>
      <c r="F313" s="341"/>
      <c r="G313" s="341"/>
      <c r="H313" s="341"/>
      <c r="I313" s="341"/>
      <c r="J313" s="342"/>
      <c r="K313" s="70">
        <f>K314</f>
        <v>0</v>
      </c>
      <c r="L313" s="70">
        <f t="shared" ref="L313:P314" si="58">L314</f>
        <v>0</v>
      </c>
      <c r="M313" s="70">
        <f t="shared" si="58"/>
        <v>90</v>
      </c>
      <c r="N313" s="70">
        <f t="shared" si="58"/>
        <v>0</v>
      </c>
      <c r="O313" s="70">
        <f t="shared" si="58"/>
        <v>0</v>
      </c>
      <c r="P313" s="70">
        <f t="shared" si="58"/>
        <v>0</v>
      </c>
    </row>
    <row r="314" spans="1:16" ht="57.75" customHeight="1">
      <c r="A314" s="294" t="s">
        <v>669</v>
      </c>
      <c r="B314" s="295"/>
      <c r="C314" s="296" t="s">
        <v>670</v>
      </c>
      <c r="D314" s="297"/>
      <c r="E314" s="297"/>
      <c r="F314" s="297"/>
      <c r="G314" s="297"/>
      <c r="H314" s="297"/>
      <c r="I314" s="297"/>
      <c r="J314" s="298"/>
      <c r="K314" s="7">
        <f>K315</f>
        <v>0</v>
      </c>
      <c r="L314" s="7">
        <f t="shared" si="58"/>
        <v>0</v>
      </c>
      <c r="M314" s="7">
        <f t="shared" si="58"/>
        <v>90</v>
      </c>
      <c r="N314" s="7">
        <f t="shared" si="58"/>
        <v>0</v>
      </c>
      <c r="O314" s="7">
        <f t="shared" si="58"/>
        <v>0</v>
      </c>
      <c r="P314" s="7">
        <f t="shared" si="58"/>
        <v>0</v>
      </c>
    </row>
    <row r="315" spans="1:16" ht="123.75" customHeight="1">
      <c r="A315" s="161">
        <v>902</v>
      </c>
      <c r="B315" s="161">
        <v>10900</v>
      </c>
      <c r="C315" s="167" t="s">
        <v>671</v>
      </c>
      <c r="D315" s="162" t="s">
        <v>184</v>
      </c>
      <c r="E315" s="163" t="s">
        <v>4</v>
      </c>
      <c r="F315" s="163" t="s">
        <v>227</v>
      </c>
      <c r="G315" s="165" t="s">
        <v>59</v>
      </c>
      <c r="H315" s="165" t="s">
        <v>68</v>
      </c>
      <c r="I315" s="165" t="s">
        <v>672</v>
      </c>
      <c r="J315" s="165" t="s">
        <v>63</v>
      </c>
      <c r="K315" s="120">
        <v>0</v>
      </c>
      <c r="L315" s="120">
        <v>0</v>
      </c>
      <c r="M315" s="120">
        <v>90</v>
      </c>
      <c r="N315" s="120">
        <v>0</v>
      </c>
      <c r="O315" s="120">
        <v>0</v>
      </c>
      <c r="P315" s="120">
        <v>0</v>
      </c>
    </row>
    <row r="316" spans="1:16" ht="82.5" customHeight="1">
      <c r="A316" s="318" t="s">
        <v>93</v>
      </c>
      <c r="B316" s="319"/>
      <c r="C316" s="319"/>
      <c r="D316" s="319"/>
      <c r="E316" s="319"/>
      <c r="F316" s="319"/>
      <c r="G316" s="319"/>
      <c r="H316" s="319"/>
      <c r="I316" s="319"/>
      <c r="J316" s="320"/>
      <c r="K316" s="8">
        <f t="shared" ref="K316:P316" si="59">K317+K322+K380</f>
        <v>286685.5</v>
      </c>
      <c r="L316" s="8">
        <f t="shared" si="59"/>
        <v>277990.89999999997</v>
      </c>
      <c r="M316" s="8">
        <f t="shared" si="59"/>
        <v>312890.49999999994</v>
      </c>
      <c r="N316" s="8">
        <f t="shared" si="59"/>
        <v>333836.7</v>
      </c>
      <c r="O316" s="8">
        <f t="shared" si="59"/>
        <v>317429.30000000005</v>
      </c>
      <c r="P316" s="8">
        <f t="shared" si="59"/>
        <v>290104.7</v>
      </c>
    </row>
    <row r="317" spans="1:16" ht="23.25" customHeight="1">
      <c r="A317" s="340" t="s">
        <v>299</v>
      </c>
      <c r="B317" s="341"/>
      <c r="C317" s="341"/>
      <c r="D317" s="341"/>
      <c r="E317" s="341"/>
      <c r="F317" s="341"/>
      <c r="G317" s="341"/>
      <c r="H317" s="341"/>
      <c r="I317" s="341"/>
      <c r="J317" s="342"/>
      <c r="K317" s="70">
        <f t="shared" ref="K317" si="60">K318+K320</f>
        <v>1596.6999999999998</v>
      </c>
      <c r="L317" s="70">
        <f t="shared" ref="L317:P317" si="61">L318+L320</f>
        <v>600.29999999999995</v>
      </c>
      <c r="M317" s="70">
        <f t="shared" si="61"/>
        <v>140</v>
      </c>
      <c r="N317" s="70">
        <f t="shared" si="61"/>
        <v>38.700000000000003</v>
      </c>
      <c r="O317" s="70">
        <f t="shared" si="61"/>
        <v>33.700000000000003</v>
      </c>
      <c r="P317" s="70">
        <f t="shared" si="61"/>
        <v>33.700000000000003</v>
      </c>
    </row>
    <row r="318" spans="1:16" ht="38.25" customHeight="1">
      <c r="A318" s="294" t="s">
        <v>300</v>
      </c>
      <c r="B318" s="295"/>
      <c r="C318" s="296" t="s">
        <v>99</v>
      </c>
      <c r="D318" s="297"/>
      <c r="E318" s="297"/>
      <c r="F318" s="297"/>
      <c r="G318" s="297"/>
      <c r="H318" s="297"/>
      <c r="I318" s="297"/>
      <c r="J318" s="298"/>
      <c r="K318" s="7">
        <f t="shared" ref="K318:P318" si="62">SUM(K319)</f>
        <v>13.1</v>
      </c>
      <c r="L318" s="7">
        <f t="shared" si="62"/>
        <v>6.4</v>
      </c>
      <c r="M318" s="7">
        <f t="shared" si="62"/>
        <v>140</v>
      </c>
      <c r="N318" s="7">
        <f t="shared" si="62"/>
        <v>38.700000000000003</v>
      </c>
      <c r="O318" s="7">
        <f t="shared" si="62"/>
        <v>33.700000000000003</v>
      </c>
      <c r="P318" s="7">
        <f t="shared" si="62"/>
        <v>33.700000000000003</v>
      </c>
    </row>
    <row r="319" spans="1:16" ht="66" customHeight="1">
      <c r="A319" s="1">
        <v>902</v>
      </c>
      <c r="B319" s="1">
        <v>51200</v>
      </c>
      <c r="C319" s="14" t="s">
        <v>240</v>
      </c>
      <c r="D319" s="35" t="s">
        <v>184</v>
      </c>
      <c r="E319" s="5" t="s">
        <v>4</v>
      </c>
      <c r="F319" s="5" t="s">
        <v>227</v>
      </c>
      <c r="G319" s="4" t="s">
        <v>59</v>
      </c>
      <c r="H319" s="4" t="s">
        <v>163</v>
      </c>
      <c r="I319" s="4" t="s">
        <v>5</v>
      </c>
      <c r="J319" s="4" t="s">
        <v>63</v>
      </c>
      <c r="K319" s="120">
        <v>13.1</v>
      </c>
      <c r="L319" s="120">
        <v>6.4</v>
      </c>
      <c r="M319" s="120">
        <v>140</v>
      </c>
      <c r="N319" s="120">
        <v>38.700000000000003</v>
      </c>
      <c r="O319" s="120">
        <v>33.700000000000003</v>
      </c>
      <c r="P319" s="120">
        <v>33.700000000000003</v>
      </c>
    </row>
    <row r="320" spans="1:16" ht="24.75" customHeight="1">
      <c r="A320" s="294" t="s">
        <v>457</v>
      </c>
      <c r="B320" s="295"/>
      <c r="C320" s="296" t="s">
        <v>458</v>
      </c>
      <c r="D320" s="297"/>
      <c r="E320" s="297"/>
      <c r="F320" s="297"/>
      <c r="G320" s="297"/>
      <c r="H320" s="297"/>
      <c r="I320" s="297"/>
      <c r="J320" s="298"/>
      <c r="K320" s="7">
        <f t="shared" ref="K320:P320" si="63">K321</f>
        <v>1583.6</v>
      </c>
      <c r="L320" s="7">
        <f t="shared" si="63"/>
        <v>593.9</v>
      </c>
      <c r="M320" s="7">
        <f t="shared" si="63"/>
        <v>0</v>
      </c>
      <c r="N320" s="7">
        <f t="shared" si="63"/>
        <v>0</v>
      </c>
      <c r="O320" s="7">
        <f t="shared" si="63"/>
        <v>0</v>
      </c>
      <c r="P320" s="7">
        <f t="shared" si="63"/>
        <v>0</v>
      </c>
    </row>
    <row r="321" spans="1:16" ht="68.25" customHeight="1">
      <c r="A321" s="1">
        <v>902</v>
      </c>
      <c r="B321" s="1">
        <v>54690</v>
      </c>
      <c r="C321" s="129" t="s">
        <v>536</v>
      </c>
      <c r="D321" s="35" t="s">
        <v>184</v>
      </c>
      <c r="E321" s="5" t="s">
        <v>4</v>
      </c>
      <c r="F321" s="5" t="s">
        <v>227</v>
      </c>
      <c r="G321" s="4" t="s">
        <v>59</v>
      </c>
      <c r="H321" s="4" t="s">
        <v>68</v>
      </c>
      <c r="I321" s="4" t="s">
        <v>459</v>
      </c>
      <c r="J321" s="4" t="s">
        <v>64</v>
      </c>
      <c r="K321" s="120">
        <v>1583.6</v>
      </c>
      <c r="L321" s="120">
        <v>593.9</v>
      </c>
      <c r="M321" s="120">
        <v>0</v>
      </c>
      <c r="N321" s="120">
        <v>0</v>
      </c>
      <c r="O321" s="120">
        <v>0</v>
      </c>
      <c r="P321" s="120">
        <v>0</v>
      </c>
    </row>
    <row r="322" spans="1:16" ht="22.5" customHeight="1">
      <c r="A322" s="340" t="s">
        <v>548</v>
      </c>
      <c r="B322" s="341"/>
      <c r="C322" s="341"/>
      <c r="D322" s="341"/>
      <c r="E322" s="341"/>
      <c r="F322" s="341"/>
      <c r="G322" s="341"/>
      <c r="H322" s="341"/>
      <c r="I322" s="341"/>
      <c r="J322" s="342"/>
      <c r="K322" s="70">
        <f>K323+K330+K343+K346+K348+K350+K353+K357+K365+K372+K377+K375</f>
        <v>275336.09999999998</v>
      </c>
      <c r="L322" s="70">
        <f t="shared" ref="L322:P322" si="64">L323+L330+L343+L346+L348+L350+L353+L357+L365+L372+L377+L375</f>
        <v>267638.3</v>
      </c>
      <c r="M322" s="70">
        <f t="shared" si="64"/>
        <v>312567.39999999997</v>
      </c>
      <c r="N322" s="70">
        <f t="shared" si="64"/>
        <v>333798</v>
      </c>
      <c r="O322" s="70">
        <f t="shared" si="64"/>
        <v>317395.60000000003</v>
      </c>
      <c r="P322" s="70">
        <f t="shared" si="64"/>
        <v>290071</v>
      </c>
    </row>
    <row r="323" spans="1:16" ht="115.5" customHeight="1">
      <c r="A323" s="294" t="s">
        <v>301</v>
      </c>
      <c r="B323" s="295"/>
      <c r="C323" s="296" t="s">
        <v>773</v>
      </c>
      <c r="D323" s="297"/>
      <c r="E323" s="297"/>
      <c r="F323" s="297"/>
      <c r="G323" s="297"/>
      <c r="H323" s="297"/>
      <c r="I323" s="297"/>
      <c r="J323" s="298"/>
      <c r="K323" s="7">
        <f t="shared" ref="K323:P323" si="65">SUM(K324:K329)</f>
        <v>9077.5</v>
      </c>
      <c r="L323" s="7">
        <f t="shared" si="65"/>
        <v>9077.5</v>
      </c>
      <c r="M323" s="7">
        <f t="shared" si="65"/>
        <v>10821.5</v>
      </c>
      <c r="N323" s="7">
        <f t="shared" si="65"/>
        <v>10461.700000000001</v>
      </c>
      <c r="O323" s="7">
        <f t="shared" si="65"/>
        <v>10848</v>
      </c>
      <c r="P323" s="7">
        <f t="shared" si="65"/>
        <v>11043.3</v>
      </c>
    </row>
    <row r="324" spans="1:16" ht="267.75">
      <c r="A324" s="222">
        <v>924</v>
      </c>
      <c r="B324" s="223">
        <v>60870</v>
      </c>
      <c r="C324" s="72" t="s">
        <v>543</v>
      </c>
      <c r="D324" s="104" t="s">
        <v>931</v>
      </c>
      <c r="E324" s="15" t="s">
        <v>926</v>
      </c>
      <c r="F324" s="15" t="s">
        <v>927</v>
      </c>
      <c r="G324" s="73" t="s">
        <v>163</v>
      </c>
      <c r="H324" s="73" t="s">
        <v>163</v>
      </c>
      <c r="I324" s="73" t="s">
        <v>412</v>
      </c>
      <c r="J324" s="73" t="s">
        <v>62</v>
      </c>
      <c r="K324" s="120">
        <v>463.6</v>
      </c>
      <c r="L324" s="120">
        <v>463.6</v>
      </c>
      <c r="M324" s="120">
        <v>560.5</v>
      </c>
      <c r="N324" s="120">
        <v>498.3</v>
      </c>
      <c r="O324" s="120">
        <v>513.4</v>
      </c>
      <c r="P324" s="120">
        <v>513.4</v>
      </c>
    </row>
    <row r="325" spans="1:16" ht="330.75">
      <c r="A325" s="222">
        <v>902</v>
      </c>
      <c r="B325" s="223">
        <v>69190</v>
      </c>
      <c r="C325" s="55" t="s">
        <v>241</v>
      </c>
      <c r="D325" s="56" t="s">
        <v>880</v>
      </c>
      <c r="E325" s="52" t="s">
        <v>879</v>
      </c>
      <c r="F325" s="15" t="s">
        <v>878</v>
      </c>
      <c r="G325" s="73" t="s">
        <v>59</v>
      </c>
      <c r="H325" s="73" t="s">
        <v>90</v>
      </c>
      <c r="I325" s="73" t="s">
        <v>661</v>
      </c>
      <c r="J325" s="73" t="s">
        <v>62</v>
      </c>
      <c r="K325" s="120">
        <v>4560.1000000000004</v>
      </c>
      <c r="L325" s="42">
        <v>4560.1000000000004</v>
      </c>
      <c r="M325" s="120">
        <v>5330.2</v>
      </c>
      <c r="N325" s="120">
        <v>5037.8</v>
      </c>
      <c r="O325" s="120">
        <v>5229.7</v>
      </c>
      <c r="P325" s="120">
        <v>5339.5</v>
      </c>
    </row>
    <row r="326" spans="1:16" ht="299.25">
      <c r="A326" s="222">
        <v>902</v>
      </c>
      <c r="B326" s="223">
        <v>69200</v>
      </c>
      <c r="C326" s="55" t="s">
        <v>242</v>
      </c>
      <c r="D326" s="56" t="s">
        <v>949</v>
      </c>
      <c r="E326" s="52" t="s">
        <v>882</v>
      </c>
      <c r="F326" s="15" t="s">
        <v>950</v>
      </c>
      <c r="G326" s="73" t="s">
        <v>59</v>
      </c>
      <c r="H326" s="73" t="s">
        <v>90</v>
      </c>
      <c r="I326" s="73" t="s">
        <v>660</v>
      </c>
      <c r="J326" s="73" t="s">
        <v>62</v>
      </c>
      <c r="K326" s="120">
        <v>2219.5</v>
      </c>
      <c r="L326" s="120">
        <v>2219.5</v>
      </c>
      <c r="M326" s="120">
        <v>2639.2</v>
      </c>
      <c r="N326" s="120">
        <v>2792.3</v>
      </c>
      <c r="O326" s="120">
        <v>2896.5</v>
      </c>
      <c r="P326" s="120">
        <v>2956.2</v>
      </c>
    </row>
    <row r="327" spans="1:16" ht="299.25">
      <c r="A327" s="222">
        <v>902</v>
      </c>
      <c r="B327" s="223">
        <v>69180</v>
      </c>
      <c r="C327" s="55" t="s">
        <v>466</v>
      </c>
      <c r="D327" s="56" t="s">
        <v>949</v>
      </c>
      <c r="E327" s="52" t="s">
        <v>882</v>
      </c>
      <c r="F327" s="15" t="s">
        <v>950</v>
      </c>
      <c r="G327" s="73" t="s">
        <v>59</v>
      </c>
      <c r="H327" s="73" t="s">
        <v>90</v>
      </c>
      <c r="I327" s="73" t="s">
        <v>659</v>
      </c>
      <c r="J327" s="73" t="s">
        <v>62</v>
      </c>
      <c r="K327" s="120">
        <v>476.6</v>
      </c>
      <c r="L327" s="120">
        <v>476.6</v>
      </c>
      <c r="M327" s="120">
        <v>556.1</v>
      </c>
      <c r="N327" s="120">
        <v>498.5</v>
      </c>
      <c r="O327" s="120">
        <v>517.70000000000005</v>
      </c>
      <c r="P327" s="120">
        <v>528.6</v>
      </c>
    </row>
    <row r="328" spans="1:16" ht="346.5" customHeight="1">
      <c r="A328" s="222">
        <v>902</v>
      </c>
      <c r="B328" s="223">
        <v>60910</v>
      </c>
      <c r="C328" s="55" t="s">
        <v>246</v>
      </c>
      <c r="D328" s="56" t="s">
        <v>935</v>
      </c>
      <c r="E328" s="51" t="s">
        <v>881</v>
      </c>
      <c r="F328" s="15" t="s">
        <v>936</v>
      </c>
      <c r="G328" s="73" t="s">
        <v>59</v>
      </c>
      <c r="H328" s="73" t="s">
        <v>90</v>
      </c>
      <c r="I328" s="73" t="s">
        <v>157</v>
      </c>
      <c r="J328" s="73" t="s">
        <v>62</v>
      </c>
      <c r="K328" s="120">
        <v>763.4</v>
      </c>
      <c r="L328" s="42">
        <v>763.4</v>
      </c>
      <c r="M328" s="120">
        <v>978.9</v>
      </c>
      <c r="N328" s="120">
        <v>996.9</v>
      </c>
      <c r="O328" s="120">
        <v>1026.5999999999999</v>
      </c>
      <c r="P328" s="120">
        <v>1026.5999999999999</v>
      </c>
    </row>
    <row r="329" spans="1:16" ht="362.25">
      <c r="A329" s="222">
        <v>902</v>
      </c>
      <c r="B329" s="223">
        <v>69170</v>
      </c>
      <c r="C329" s="55" t="s">
        <v>243</v>
      </c>
      <c r="D329" s="56" t="s">
        <v>949</v>
      </c>
      <c r="E329" s="52" t="s">
        <v>882</v>
      </c>
      <c r="F329" s="15" t="s">
        <v>950</v>
      </c>
      <c r="G329" s="73" t="s">
        <v>59</v>
      </c>
      <c r="H329" s="73" t="s">
        <v>90</v>
      </c>
      <c r="I329" s="74" t="s">
        <v>658</v>
      </c>
      <c r="J329" s="73" t="s">
        <v>62</v>
      </c>
      <c r="K329" s="120">
        <v>594.29999999999995</v>
      </c>
      <c r="L329" s="120">
        <v>594.29999999999995</v>
      </c>
      <c r="M329" s="120">
        <v>756.6</v>
      </c>
      <c r="N329" s="120">
        <v>637.9</v>
      </c>
      <c r="O329" s="120">
        <v>664.1</v>
      </c>
      <c r="P329" s="120">
        <v>679</v>
      </c>
    </row>
    <row r="330" spans="1:16" ht="173.25" customHeight="1">
      <c r="A330" s="294" t="s">
        <v>302</v>
      </c>
      <c r="B330" s="295"/>
      <c r="C330" s="296" t="s">
        <v>772</v>
      </c>
      <c r="D330" s="297"/>
      <c r="E330" s="297"/>
      <c r="F330" s="297"/>
      <c r="G330" s="297"/>
      <c r="H330" s="297"/>
      <c r="I330" s="297"/>
      <c r="J330" s="298"/>
      <c r="K330" s="7">
        <f t="shared" ref="K330" si="66">SUM(K331:K342)</f>
        <v>4130.2999999999993</v>
      </c>
      <c r="L330" s="7">
        <f t="shared" ref="L330:P330" si="67">SUM(L331:L342)</f>
        <v>3897.3</v>
      </c>
      <c r="M330" s="7">
        <f t="shared" si="67"/>
        <v>4204.2</v>
      </c>
      <c r="N330" s="7">
        <f t="shared" si="67"/>
        <v>4698.4999999999991</v>
      </c>
      <c r="O330" s="7">
        <f t="shared" si="67"/>
        <v>4814.8</v>
      </c>
      <c r="P330" s="7">
        <f t="shared" si="67"/>
        <v>4873.8</v>
      </c>
    </row>
    <row r="331" spans="1:16" ht="122.25" customHeight="1">
      <c r="A331" s="305">
        <v>902</v>
      </c>
      <c r="B331" s="305">
        <v>69190</v>
      </c>
      <c r="C331" s="386" t="s">
        <v>241</v>
      </c>
      <c r="D331" s="311" t="s">
        <v>947</v>
      </c>
      <c r="E331" s="284" t="s">
        <v>881</v>
      </c>
      <c r="F331" s="284" t="s">
        <v>948</v>
      </c>
      <c r="G331" s="73" t="s">
        <v>59</v>
      </c>
      <c r="H331" s="73" t="s">
        <v>90</v>
      </c>
      <c r="I331" s="73" t="s">
        <v>661</v>
      </c>
      <c r="J331" s="73" t="s">
        <v>62</v>
      </c>
      <c r="K331" s="120">
        <v>1364.6</v>
      </c>
      <c r="L331" s="120">
        <v>1363.8</v>
      </c>
      <c r="M331" s="120">
        <v>1619</v>
      </c>
      <c r="N331" s="120">
        <v>1521.4</v>
      </c>
      <c r="O331" s="120">
        <v>1579.4</v>
      </c>
      <c r="P331" s="120">
        <v>1612.5</v>
      </c>
    </row>
    <row r="332" spans="1:16" ht="175.5" customHeight="1">
      <c r="A332" s="314"/>
      <c r="B332" s="314"/>
      <c r="C332" s="387"/>
      <c r="D332" s="323"/>
      <c r="E332" s="285"/>
      <c r="F332" s="285"/>
      <c r="G332" s="74" t="s">
        <v>59</v>
      </c>
      <c r="H332" s="74" t="s">
        <v>90</v>
      </c>
      <c r="I332" s="73" t="s">
        <v>661</v>
      </c>
      <c r="J332" s="74" t="s">
        <v>63</v>
      </c>
      <c r="K332" s="120">
        <v>423.9</v>
      </c>
      <c r="L332" s="120">
        <v>422.6</v>
      </c>
      <c r="M332" s="120">
        <v>274.2</v>
      </c>
      <c r="N332" s="120">
        <v>729</v>
      </c>
      <c r="O332" s="120">
        <v>729</v>
      </c>
      <c r="P332" s="120">
        <v>729</v>
      </c>
    </row>
    <row r="333" spans="1:16" ht="175.5" customHeight="1">
      <c r="A333" s="305">
        <v>902</v>
      </c>
      <c r="B333" s="305">
        <v>69200</v>
      </c>
      <c r="C333" s="386" t="s">
        <v>242</v>
      </c>
      <c r="D333" s="311" t="s">
        <v>947</v>
      </c>
      <c r="E333" s="284" t="s">
        <v>881</v>
      </c>
      <c r="F333" s="284" t="s">
        <v>948</v>
      </c>
      <c r="G333" s="73" t="s">
        <v>59</v>
      </c>
      <c r="H333" s="73" t="s">
        <v>90</v>
      </c>
      <c r="I333" s="73" t="s">
        <v>660</v>
      </c>
      <c r="J333" s="73" t="s">
        <v>62</v>
      </c>
      <c r="K333" s="120">
        <v>771.4</v>
      </c>
      <c r="L333" s="120">
        <v>676.5</v>
      </c>
      <c r="M333" s="120">
        <v>960.4</v>
      </c>
      <c r="N333" s="120">
        <v>843.3</v>
      </c>
      <c r="O333" s="120">
        <v>874.8</v>
      </c>
      <c r="P333" s="120">
        <v>892.8</v>
      </c>
    </row>
    <row r="334" spans="1:16" ht="118.5" customHeight="1">
      <c r="A334" s="314"/>
      <c r="B334" s="314"/>
      <c r="C334" s="387"/>
      <c r="D334" s="323"/>
      <c r="E334" s="285"/>
      <c r="F334" s="285"/>
      <c r="G334" s="74" t="s">
        <v>59</v>
      </c>
      <c r="H334" s="74" t="s">
        <v>90</v>
      </c>
      <c r="I334" s="73" t="s">
        <v>660</v>
      </c>
      <c r="J334" s="74" t="s">
        <v>63</v>
      </c>
      <c r="K334" s="120">
        <v>450.7</v>
      </c>
      <c r="L334" s="120">
        <v>447.4</v>
      </c>
      <c r="M334" s="120">
        <v>324</v>
      </c>
      <c r="N334" s="120">
        <v>324</v>
      </c>
      <c r="O334" s="120">
        <v>324</v>
      </c>
      <c r="P334" s="120">
        <v>324</v>
      </c>
    </row>
    <row r="335" spans="1:16" ht="146.25" customHeight="1">
      <c r="A335" s="305">
        <v>902</v>
      </c>
      <c r="B335" s="305">
        <v>69180</v>
      </c>
      <c r="C335" s="386" t="s">
        <v>466</v>
      </c>
      <c r="D335" s="311" t="s">
        <v>947</v>
      </c>
      <c r="E335" s="284" t="s">
        <v>881</v>
      </c>
      <c r="F335" s="284" t="s">
        <v>948</v>
      </c>
      <c r="G335" s="73" t="s">
        <v>59</v>
      </c>
      <c r="H335" s="73" t="s">
        <v>90</v>
      </c>
      <c r="I335" s="73" t="s">
        <v>659</v>
      </c>
      <c r="J335" s="73" t="s">
        <v>62</v>
      </c>
      <c r="K335" s="120">
        <v>143.6</v>
      </c>
      <c r="L335" s="120">
        <v>140.4</v>
      </c>
      <c r="M335" s="120">
        <v>164.2</v>
      </c>
      <c r="N335" s="120">
        <v>150.5</v>
      </c>
      <c r="O335" s="120">
        <v>156.4</v>
      </c>
      <c r="P335" s="120">
        <v>159.69999999999999</v>
      </c>
    </row>
    <row r="336" spans="1:16" ht="145.5" customHeight="1">
      <c r="A336" s="314"/>
      <c r="B336" s="314"/>
      <c r="C336" s="387"/>
      <c r="D336" s="323"/>
      <c r="E336" s="285"/>
      <c r="F336" s="285"/>
      <c r="G336" s="74" t="s">
        <v>59</v>
      </c>
      <c r="H336" s="74" t="s">
        <v>90</v>
      </c>
      <c r="I336" s="73" t="s">
        <v>659</v>
      </c>
      <c r="J336" s="74" t="s">
        <v>63</v>
      </c>
      <c r="K336" s="120">
        <v>16.5</v>
      </c>
      <c r="L336" s="120">
        <v>16.399999999999999</v>
      </c>
      <c r="M336" s="120">
        <v>3.3</v>
      </c>
      <c r="N336" s="120">
        <v>81</v>
      </c>
      <c r="O336" s="120">
        <v>81</v>
      </c>
      <c r="P336" s="120">
        <v>81</v>
      </c>
    </row>
    <row r="337" spans="1:16" ht="94.5" customHeight="1">
      <c r="A337" s="305">
        <v>902</v>
      </c>
      <c r="B337" s="305">
        <v>60910</v>
      </c>
      <c r="C337" s="386" t="s">
        <v>246</v>
      </c>
      <c r="D337" s="311" t="s">
        <v>937</v>
      </c>
      <c r="E337" s="336" t="s">
        <v>881</v>
      </c>
      <c r="F337" s="284" t="s">
        <v>936</v>
      </c>
      <c r="G337" s="73" t="s">
        <v>59</v>
      </c>
      <c r="H337" s="73" t="s">
        <v>90</v>
      </c>
      <c r="I337" s="73" t="s">
        <v>157</v>
      </c>
      <c r="J337" s="73" t="s">
        <v>62</v>
      </c>
      <c r="K337" s="120">
        <v>354.2</v>
      </c>
      <c r="L337" s="120">
        <v>226.4</v>
      </c>
      <c r="M337" s="120">
        <v>306.3</v>
      </c>
      <c r="N337" s="120">
        <v>301.10000000000002</v>
      </c>
      <c r="O337" s="120">
        <v>310</v>
      </c>
      <c r="P337" s="120">
        <v>310</v>
      </c>
    </row>
    <row r="338" spans="1:16" ht="242.25" customHeight="1">
      <c r="A338" s="314"/>
      <c r="B338" s="314"/>
      <c r="C338" s="387"/>
      <c r="D338" s="323"/>
      <c r="E338" s="337"/>
      <c r="F338" s="285"/>
      <c r="G338" s="74" t="s">
        <v>59</v>
      </c>
      <c r="H338" s="74" t="s">
        <v>90</v>
      </c>
      <c r="I338" s="74" t="s">
        <v>157</v>
      </c>
      <c r="J338" s="74" t="s">
        <v>63</v>
      </c>
      <c r="K338" s="120">
        <v>155.80000000000001</v>
      </c>
      <c r="L338" s="120">
        <v>154.5</v>
      </c>
      <c r="M338" s="120">
        <v>162</v>
      </c>
      <c r="N338" s="120">
        <v>162</v>
      </c>
      <c r="O338" s="120">
        <v>162</v>
      </c>
      <c r="P338" s="120">
        <v>162</v>
      </c>
    </row>
    <row r="339" spans="1:16" ht="227.25" customHeight="1">
      <c r="A339" s="305">
        <v>902</v>
      </c>
      <c r="B339" s="305">
        <v>69170</v>
      </c>
      <c r="C339" s="386" t="s">
        <v>243</v>
      </c>
      <c r="D339" s="311" t="s">
        <v>947</v>
      </c>
      <c r="E339" s="284" t="s">
        <v>881</v>
      </c>
      <c r="F339" s="284" t="s">
        <v>948</v>
      </c>
      <c r="G339" s="73" t="s">
        <v>59</v>
      </c>
      <c r="H339" s="73" t="s">
        <v>90</v>
      </c>
      <c r="I339" s="74" t="s">
        <v>658</v>
      </c>
      <c r="J339" s="73" t="s">
        <v>62</v>
      </c>
      <c r="K339" s="120">
        <v>180.1</v>
      </c>
      <c r="L339" s="120">
        <v>179.9</v>
      </c>
      <c r="M339" s="120">
        <v>225</v>
      </c>
      <c r="N339" s="120">
        <v>192.7</v>
      </c>
      <c r="O339" s="120">
        <v>200.5</v>
      </c>
      <c r="P339" s="120">
        <v>205.1</v>
      </c>
    </row>
    <row r="340" spans="1:16" ht="101.25" customHeight="1">
      <c r="A340" s="314"/>
      <c r="B340" s="314"/>
      <c r="C340" s="387"/>
      <c r="D340" s="323"/>
      <c r="E340" s="285"/>
      <c r="F340" s="285"/>
      <c r="G340" s="74" t="s">
        <v>59</v>
      </c>
      <c r="H340" s="74" t="s">
        <v>90</v>
      </c>
      <c r="I340" s="74" t="s">
        <v>658</v>
      </c>
      <c r="J340" s="74" t="s">
        <v>63</v>
      </c>
      <c r="K340" s="120">
        <v>96.6</v>
      </c>
      <c r="L340" s="120">
        <v>96.5</v>
      </c>
      <c r="M340" s="120">
        <v>2.9</v>
      </c>
      <c r="N340" s="120">
        <v>162</v>
      </c>
      <c r="O340" s="120">
        <v>162</v>
      </c>
      <c r="P340" s="120">
        <v>162</v>
      </c>
    </row>
    <row r="341" spans="1:16" ht="130.5" customHeight="1">
      <c r="A341" s="305">
        <v>924</v>
      </c>
      <c r="B341" s="305">
        <v>60870</v>
      </c>
      <c r="C341" s="406" t="s">
        <v>543</v>
      </c>
      <c r="D341" s="373" t="s">
        <v>931</v>
      </c>
      <c r="E341" s="284" t="s">
        <v>926</v>
      </c>
      <c r="F341" s="284" t="s">
        <v>927</v>
      </c>
      <c r="G341" s="73" t="s">
        <v>163</v>
      </c>
      <c r="H341" s="73" t="s">
        <v>163</v>
      </c>
      <c r="I341" s="73" t="s">
        <v>412</v>
      </c>
      <c r="J341" s="73" t="s">
        <v>62</v>
      </c>
      <c r="K341" s="120">
        <v>136.19999999999999</v>
      </c>
      <c r="L341" s="120">
        <v>136.19999999999999</v>
      </c>
      <c r="M341" s="120">
        <v>162.9</v>
      </c>
      <c r="N341" s="120">
        <v>150.5</v>
      </c>
      <c r="O341" s="120">
        <v>154.69999999999999</v>
      </c>
      <c r="P341" s="120">
        <v>154.69999999999999</v>
      </c>
    </row>
    <row r="342" spans="1:16" ht="120.75" customHeight="1">
      <c r="A342" s="314"/>
      <c r="B342" s="314"/>
      <c r="C342" s="407"/>
      <c r="D342" s="375"/>
      <c r="E342" s="285"/>
      <c r="F342" s="285"/>
      <c r="G342" s="74" t="s">
        <v>163</v>
      </c>
      <c r="H342" s="74" t="s">
        <v>163</v>
      </c>
      <c r="I342" s="73" t="s">
        <v>412</v>
      </c>
      <c r="J342" s="74" t="s">
        <v>63</v>
      </c>
      <c r="K342" s="120">
        <v>36.700000000000003</v>
      </c>
      <c r="L342" s="120">
        <v>36.700000000000003</v>
      </c>
      <c r="M342" s="120">
        <v>0</v>
      </c>
      <c r="N342" s="120">
        <v>81</v>
      </c>
      <c r="O342" s="120">
        <v>81</v>
      </c>
      <c r="P342" s="120">
        <v>81</v>
      </c>
    </row>
    <row r="343" spans="1:16" ht="57.75" customHeight="1">
      <c r="A343" s="294" t="s">
        <v>303</v>
      </c>
      <c r="B343" s="295"/>
      <c r="C343" s="296" t="s">
        <v>774</v>
      </c>
      <c r="D343" s="297"/>
      <c r="E343" s="297"/>
      <c r="F343" s="297"/>
      <c r="G343" s="297"/>
      <c r="H343" s="297"/>
      <c r="I343" s="297"/>
      <c r="J343" s="298"/>
      <c r="K343" s="7">
        <f t="shared" ref="K343" si="68">SUM(K344:K345)</f>
        <v>132</v>
      </c>
      <c r="L343" s="7">
        <f t="shared" ref="L343:P343" si="69">SUM(L344:L345)</f>
        <v>0</v>
      </c>
      <c r="M343" s="7">
        <f t="shared" si="69"/>
        <v>126</v>
      </c>
      <c r="N343" s="7">
        <f t="shared" si="69"/>
        <v>63</v>
      </c>
      <c r="O343" s="7">
        <f t="shared" si="69"/>
        <v>63</v>
      </c>
      <c r="P343" s="7">
        <f t="shared" si="69"/>
        <v>63</v>
      </c>
    </row>
    <row r="344" spans="1:16" ht="123" customHeight="1">
      <c r="A344" s="76">
        <v>924</v>
      </c>
      <c r="B344" s="77">
        <v>60070</v>
      </c>
      <c r="C344" s="78" t="s">
        <v>38</v>
      </c>
      <c r="D344" s="105" t="s">
        <v>415</v>
      </c>
      <c r="E344" s="108" t="s">
        <v>57</v>
      </c>
      <c r="F344" s="108" t="s">
        <v>58</v>
      </c>
      <c r="G344" s="79" t="s">
        <v>163</v>
      </c>
      <c r="H344" s="79" t="s">
        <v>163</v>
      </c>
      <c r="I344" s="79" t="s">
        <v>413</v>
      </c>
      <c r="J344" s="79" t="s">
        <v>63</v>
      </c>
      <c r="K344" s="120">
        <v>66</v>
      </c>
      <c r="L344" s="120">
        <v>0</v>
      </c>
      <c r="M344" s="120">
        <v>63</v>
      </c>
      <c r="N344" s="120">
        <v>63</v>
      </c>
      <c r="O344" s="120">
        <v>63</v>
      </c>
      <c r="P344" s="120">
        <v>63</v>
      </c>
    </row>
    <row r="345" spans="1:16" ht="248.25" customHeight="1">
      <c r="A345" s="76">
        <v>924</v>
      </c>
      <c r="B345" s="77">
        <v>62600</v>
      </c>
      <c r="C345" s="81" t="s">
        <v>248</v>
      </c>
      <c r="D345" s="106" t="s">
        <v>415</v>
      </c>
      <c r="E345" s="107" t="s">
        <v>57</v>
      </c>
      <c r="F345" s="107" t="s">
        <v>58</v>
      </c>
      <c r="G345" s="79" t="s">
        <v>163</v>
      </c>
      <c r="H345" s="79" t="s">
        <v>163</v>
      </c>
      <c r="I345" s="79" t="s">
        <v>414</v>
      </c>
      <c r="J345" s="79" t="s">
        <v>63</v>
      </c>
      <c r="K345" s="120">
        <v>66</v>
      </c>
      <c r="L345" s="120">
        <v>0</v>
      </c>
      <c r="M345" s="120">
        <v>63</v>
      </c>
      <c r="N345" s="120">
        <v>0</v>
      </c>
      <c r="O345" s="120">
        <v>0</v>
      </c>
      <c r="P345" s="120">
        <v>0</v>
      </c>
    </row>
    <row r="346" spans="1:16" ht="140.25" customHeight="1">
      <c r="A346" s="294" t="s">
        <v>775</v>
      </c>
      <c r="B346" s="295"/>
      <c r="C346" s="296" t="s">
        <v>557</v>
      </c>
      <c r="D346" s="297"/>
      <c r="E346" s="297"/>
      <c r="F346" s="297"/>
      <c r="G346" s="297"/>
      <c r="H346" s="297"/>
      <c r="I346" s="297"/>
      <c r="J346" s="298"/>
      <c r="K346" s="7">
        <f t="shared" ref="K346:P346" si="70">SUM(K347)</f>
        <v>9223.2999999999993</v>
      </c>
      <c r="L346" s="7">
        <f t="shared" si="70"/>
        <v>9223.2999999999993</v>
      </c>
      <c r="M346" s="7">
        <f t="shared" si="70"/>
        <v>10794</v>
      </c>
      <c r="N346" s="7">
        <f t="shared" si="70"/>
        <v>9223.2999999999993</v>
      </c>
      <c r="O346" s="7">
        <f t="shared" si="70"/>
        <v>13430.2</v>
      </c>
      <c r="P346" s="7">
        <f t="shared" si="70"/>
        <v>13430.2</v>
      </c>
    </row>
    <row r="347" spans="1:16" ht="409.6" customHeight="1">
      <c r="A347" s="1">
        <v>902</v>
      </c>
      <c r="B347" s="1">
        <v>60090</v>
      </c>
      <c r="C347" s="36" t="s">
        <v>37</v>
      </c>
      <c r="D347" s="56" t="s">
        <v>939</v>
      </c>
      <c r="E347" s="51" t="s">
        <v>881</v>
      </c>
      <c r="F347" s="15" t="s">
        <v>938</v>
      </c>
      <c r="G347" s="27" t="s">
        <v>90</v>
      </c>
      <c r="H347" s="27" t="s">
        <v>163</v>
      </c>
      <c r="I347" s="27" t="s">
        <v>157</v>
      </c>
      <c r="J347" s="27" t="s">
        <v>64</v>
      </c>
      <c r="K347" s="120">
        <v>9223.2999999999993</v>
      </c>
      <c r="L347" s="120">
        <v>9223.2999999999993</v>
      </c>
      <c r="M347" s="120">
        <v>10794</v>
      </c>
      <c r="N347" s="120">
        <v>9223.2999999999993</v>
      </c>
      <c r="O347" s="120">
        <v>13430.2</v>
      </c>
      <c r="P347" s="120">
        <v>13430.2</v>
      </c>
    </row>
    <row r="348" spans="1:16" ht="213" customHeight="1">
      <c r="A348" s="294" t="s">
        <v>776</v>
      </c>
      <c r="B348" s="295"/>
      <c r="C348" s="296" t="s">
        <v>777</v>
      </c>
      <c r="D348" s="297"/>
      <c r="E348" s="297"/>
      <c r="F348" s="297"/>
      <c r="G348" s="297"/>
      <c r="H348" s="297"/>
      <c r="I348" s="297"/>
      <c r="J348" s="298"/>
      <c r="K348" s="7">
        <f t="shared" ref="K348:P348" si="71">SUM(K349)</f>
        <v>2241.9</v>
      </c>
      <c r="L348" s="7">
        <f t="shared" si="71"/>
        <v>2241.9</v>
      </c>
      <c r="M348" s="7">
        <f t="shared" si="71"/>
        <v>2868.7</v>
      </c>
      <c r="N348" s="7">
        <f t="shared" si="71"/>
        <v>3469.7</v>
      </c>
      <c r="O348" s="7">
        <f t="shared" si="71"/>
        <v>3558.3</v>
      </c>
      <c r="P348" s="7">
        <f t="shared" si="71"/>
        <v>3558.3</v>
      </c>
    </row>
    <row r="349" spans="1:16" ht="219.75" customHeight="1">
      <c r="A349" s="1">
        <v>925</v>
      </c>
      <c r="B349" s="1">
        <v>62460</v>
      </c>
      <c r="C349" s="36" t="s">
        <v>35</v>
      </c>
      <c r="D349" s="240" t="s">
        <v>886</v>
      </c>
      <c r="E349" s="239" t="s">
        <v>883</v>
      </c>
      <c r="F349" s="17" t="s">
        <v>887</v>
      </c>
      <c r="G349" s="27" t="s">
        <v>162</v>
      </c>
      <c r="H349" s="27" t="s">
        <v>96</v>
      </c>
      <c r="I349" s="27" t="s">
        <v>493</v>
      </c>
      <c r="J349" s="27" t="s">
        <v>64</v>
      </c>
      <c r="K349" s="120">
        <v>2241.9</v>
      </c>
      <c r="L349" s="120">
        <v>2241.9</v>
      </c>
      <c r="M349" s="120">
        <v>2868.7</v>
      </c>
      <c r="N349" s="120">
        <v>3469.7</v>
      </c>
      <c r="O349" s="120">
        <v>3558.3</v>
      </c>
      <c r="P349" s="120">
        <v>3558.3</v>
      </c>
    </row>
    <row r="350" spans="1:16" ht="211.5" customHeight="1">
      <c r="A350" s="294" t="s">
        <v>778</v>
      </c>
      <c r="B350" s="295"/>
      <c r="C350" s="296" t="s">
        <v>558</v>
      </c>
      <c r="D350" s="297"/>
      <c r="E350" s="297"/>
      <c r="F350" s="297"/>
      <c r="G350" s="297"/>
      <c r="H350" s="297"/>
      <c r="I350" s="297"/>
      <c r="J350" s="298"/>
      <c r="K350" s="7">
        <f t="shared" ref="K350" si="72">SUM(K351:K352)</f>
        <v>4674.8</v>
      </c>
      <c r="L350" s="7">
        <f t="shared" ref="L350:P350" si="73">SUM(L351:L352)</f>
        <v>4674.8</v>
      </c>
      <c r="M350" s="7">
        <f t="shared" si="73"/>
        <v>4389.3</v>
      </c>
      <c r="N350" s="7">
        <f t="shared" si="73"/>
        <v>5427.2999999999993</v>
      </c>
      <c r="O350" s="7">
        <f t="shared" si="73"/>
        <v>5566</v>
      </c>
      <c r="P350" s="7">
        <f t="shared" si="73"/>
        <v>5566</v>
      </c>
    </row>
    <row r="351" spans="1:16" ht="78" customHeight="1">
      <c r="A351" s="365">
        <v>925</v>
      </c>
      <c r="B351" s="365">
        <v>62460</v>
      </c>
      <c r="C351" s="365" t="s">
        <v>35</v>
      </c>
      <c r="D351" s="311" t="s">
        <v>885</v>
      </c>
      <c r="E351" s="288" t="s">
        <v>883</v>
      </c>
      <c r="F351" s="292" t="s">
        <v>884</v>
      </c>
      <c r="G351" s="27" t="s">
        <v>162</v>
      </c>
      <c r="H351" s="27" t="s">
        <v>59</v>
      </c>
      <c r="I351" s="27" t="s">
        <v>36</v>
      </c>
      <c r="J351" s="27" t="s">
        <v>64</v>
      </c>
      <c r="K351" s="6">
        <v>4572.7</v>
      </c>
      <c r="L351" s="6">
        <v>4572.7</v>
      </c>
      <c r="M351" s="6">
        <v>4282.1000000000004</v>
      </c>
      <c r="N351" s="6">
        <v>5295.9</v>
      </c>
      <c r="O351" s="6">
        <v>5431.2</v>
      </c>
      <c r="P351" s="6">
        <v>5431.2</v>
      </c>
    </row>
    <row r="352" spans="1:16" ht="138.75" customHeight="1">
      <c r="A352" s="365"/>
      <c r="B352" s="365"/>
      <c r="C352" s="365"/>
      <c r="D352" s="323"/>
      <c r="E352" s="289"/>
      <c r="F352" s="293"/>
      <c r="G352" s="27" t="s">
        <v>162</v>
      </c>
      <c r="H352" s="27" t="s">
        <v>94</v>
      </c>
      <c r="I352" s="27" t="s">
        <v>627</v>
      </c>
      <c r="J352" s="27" t="s">
        <v>63</v>
      </c>
      <c r="K352" s="6">
        <v>102.1</v>
      </c>
      <c r="L352" s="95">
        <v>102.1</v>
      </c>
      <c r="M352" s="95">
        <v>107.2</v>
      </c>
      <c r="N352" s="95">
        <v>131.4</v>
      </c>
      <c r="O352" s="95">
        <v>134.80000000000001</v>
      </c>
      <c r="P352" s="95">
        <v>134.80000000000001</v>
      </c>
    </row>
    <row r="353" spans="1:16" ht="38.25" customHeight="1">
      <c r="A353" s="294" t="s">
        <v>779</v>
      </c>
      <c r="B353" s="295"/>
      <c r="C353" s="296" t="s">
        <v>780</v>
      </c>
      <c r="D353" s="297"/>
      <c r="E353" s="297"/>
      <c r="F353" s="297"/>
      <c r="G353" s="297"/>
      <c r="H353" s="297"/>
      <c r="I353" s="297"/>
      <c r="J353" s="298"/>
      <c r="K353" s="7">
        <f t="shared" ref="K353:P353" si="74">SUM(K354:K356)</f>
        <v>55936.6</v>
      </c>
      <c r="L353" s="7">
        <f t="shared" si="74"/>
        <v>55882.3</v>
      </c>
      <c r="M353" s="7">
        <f t="shared" si="74"/>
        <v>83544.3</v>
      </c>
      <c r="N353" s="7">
        <f t="shared" si="74"/>
        <v>93243.599999999991</v>
      </c>
      <c r="O353" s="7">
        <f t="shared" si="74"/>
        <v>77703</v>
      </c>
      <c r="P353" s="7">
        <f t="shared" si="74"/>
        <v>82883.200000000012</v>
      </c>
    </row>
    <row r="354" spans="1:16" ht="145.5" customHeight="1">
      <c r="A354" s="1">
        <v>921</v>
      </c>
      <c r="B354" s="71" t="s">
        <v>244</v>
      </c>
      <c r="C354" s="135" t="s">
        <v>245</v>
      </c>
      <c r="D354" s="388" t="s">
        <v>969</v>
      </c>
      <c r="E354" s="364" t="s">
        <v>888</v>
      </c>
      <c r="F354" s="364" t="s">
        <v>889</v>
      </c>
      <c r="G354" s="73" t="s">
        <v>97</v>
      </c>
      <c r="H354" s="73" t="s">
        <v>90</v>
      </c>
      <c r="I354" s="73" t="s">
        <v>156</v>
      </c>
      <c r="J354" s="73" t="s">
        <v>164</v>
      </c>
      <c r="K354" s="23">
        <v>10813.6</v>
      </c>
      <c r="L354" s="23">
        <v>10813.3</v>
      </c>
      <c r="M354" s="23">
        <v>0</v>
      </c>
      <c r="N354" s="23">
        <v>10350.4</v>
      </c>
      <c r="O354" s="23">
        <v>15525.6</v>
      </c>
      <c r="P354" s="23">
        <v>15525.6</v>
      </c>
    </row>
    <row r="355" spans="1:16" ht="145.5" customHeight="1">
      <c r="A355" s="1">
        <v>921</v>
      </c>
      <c r="B355" s="71" t="s">
        <v>369</v>
      </c>
      <c r="C355" s="129" t="s">
        <v>546</v>
      </c>
      <c r="D355" s="388"/>
      <c r="E355" s="364"/>
      <c r="F355" s="364"/>
      <c r="G355" s="73" t="s">
        <v>97</v>
      </c>
      <c r="H355" s="73" t="s">
        <v>90</v>
      </c>
      <c r="I355" s="73" t="s">
        <v>370</v>
      </c>
      <c r="J355" s="73" t="s">
        <v>63</v>
      </c>
      <c r="K355" s="23">
        <v>54</v>
      </c>
      <c r="L355" s="23">
        <v>0</v>
      </c>
      <c r="M355" s="23">
        <v>80.7</v>
      </c>
      <c r="N355" s="23">
        <v>90</v>
      </c>
      <c r="O355" s="23">
        <v>75</v>
      </c>
      <c r="P355" s="23">
        <v>80</v>
      </c>
    </row>
    <row r="356" spans="1:16" ht="204" customHeight="1">
      <c r="A356" s="1">
        <v>921</v>
      </c>
      <c r="B356" s="71" t="s">
        <v>369</v>
      </c>
      <c r="C356" s="129" t="s">
        <v>546</v>
      </c>
      <c r="D356" s="388"/>
      <c r="E356" s="364"/>
      <c r="F356" s="364"/>
      <c r="G356" s="73" t="s">
        <v>97</v>
      </c>
      <c r="H356" s="73" t="s">
        <v>90</v>
      </c>
      <c r="I356" s="73" t="s">
        <v>370</v>
      </c>
      <c r="J356" s="73" t="s">
        <v>164</v>
      </c>
      <c r="K356" s="23">
        <v>45069</v>
      </c>
      <c r="L356" s="23">
        <v>45069</v>
      </c>
      <c r="M356" s="23">
        <v>83463.600000000006</v>
      </c>
      <c r="N356" s="23">
        <v>82803.199999999997</v>
      </c>
      <c r="O356" s="23">
        <v>62102.400000000001</v>
      </c>
      <c r="P356" s="23">
        <v>67277.600000000006</v>
      </c>
    </row>
    <row r="357" spans="1:16" ht="210.75" customHeight="1">
      <c r="A357" s="294" t="s">
        <v>305</v>
      </c>
      <c r="B357" s="295"/>
      <c r="C357" s="296" t="s">
        <v>781</v>
      </c>
      <c r="D357" s="297"/>
      <c r="E357" s="297"/>
      <c r="F357" s="297"/>
      <c r="G357" s="297"/>
      <c r="H357" s="297"/>
      <c r="I357" s="297"/>
      <c r="J357" s="298"/>
      <c r="K357" s="7">
        <f t="shared" ref="K357" si="75">SUM(K358:K364)</f>
        <v>30440.600000000002</v>
      </c>
      <c r="L357" s="7">
        <f t="shared" ref="L357:P357" si="76">SUM(L358:L364)</f>
        <v>29366.3</v>
      </c>
      <c r="M357" s="7">
        <f t="shared" si="76"/>
        <v>34256.400000000001</v>
      </c>
      <c r="N357" s="7">
        <f t="shared" si="76"/>
        <v>29723.099999999995</v>
      </c>
      <c r="O357" s="7">
        <f t="shared" si="76"/>
        <v>30589</v>
      </c>
      <c r="P357" s="7">
        <f t="shared" si="76"/>
        <v>31490.1</v>
      </c>
    </row>
    <row r="358" spans="1:16" ht="409.6" customHeight="1">
      <c r="A358" s="1">
        <v>925</v>
      </c>
      <c r="B358" s="71">
        <v>60710</v>
      </c>
      <c r="C358" s="90" t="s">
        <v>539</v>
      </c>
      <c r="D358" s="59" t="s">
        <v>890</v>
      </c>
      <c r="E358" s="51" t="s">
        <v>891</v>
      </c>
      <c r="F358" s="60" t="s">
        <v>892</v>
      </c>
      <c r="G358" s="73" t="s">
        <v>97</v>
      </c>
      <c r="H358" s="73" t="s">
        <v>90</v>
      </c>
      <c r="I358" s="73" t="s">
        <v>6</v>
      </c>
      <c r="J358" s="73" t="s">
        <v>98</v>
      </c>
      <c r="K358" s="80">
        <v>7485.5</v>
      </c>
      <c r="L358" s="75">
        <v>6411.2</v>
      </c>
      <c r="M358" s="80">
        <v>6080.1</v>
      </c>
      <c r="N358" s="80">
        <v>6601.5</v>
      </c>
      <c r="O358" s="80">
        <v>6601.5</v>
      </c>
      <c r="P358" s="80">
        <v>6601.5</v>
      </c>
    </row>
    <row r="359" spans="1:16" ht="216" customHeight="1">
      <c r="A359" s="222">
        <v>925</v>
      </c>
      <c r="B359" s="223">
        <v>63540</v>
      </c>
      <c r="C359" s="78" t="s">
        <v>754</v>
      </c>
      <c r="D359" s="59" t="s">
        <v>893</v>
      </c>
      <c r="E359" s="51" t="s">
        <v>894</v>
      </c>
      <c r="F359" s="60" t="s">
        <v>895</v>
      </c>
      <c r="G359" s="73" t="s">
        <v>162</v>
      </c>
      <c r="H359" s="73" t="s">
        <v>96</v>
      </c>
      <c r="I359" s="73" t="s">
        <v>760</v>
      </c>
      <c r="J359" s="73" t="s">
        <v>95</v>
      </c>
      <c r="K359" s="80">
        <v>0</v>
      </c>
      <c r="L359" s="75">
        <v>0</v>
      </c>
      <c r="M359" s="80">
        <v>2269.6999999999998</v>
      </c>
      <c r="N359" s="80">
        <v>2075.3000000000002</v>
      </c>
      <c r="O359" s="80">
        <v>2157.6999999999998</v>
      </c>
      <c r="P359" s="80">
        <v>2244</v>
      </c>
    </row>
    <row r="360" spans="1:16" ht="409.6" customHeight="1">
      <c r="A360" s="1">
        <v>925</v>
      </c>
      <c r="B360" s="71">
        <v>62370</v>
      </c>
      <c r="C360" s="55" t="s">
        <v>224</v>
      </c>
      <c r="D360" s="59" t="s">
        <v>896</v>
      </c>
      <c r="E360" s="51" t="s">
        <v>891</v>
      </c>
      <c r="F360" s="60" t="s">
        <v>897</v>
      </c>
      <c r="G360" s="73" t="s">
        <v>162</v>
      </c>
      <c r="H360" s="73" t="s">
        <v>96</v>
      </c>
      <c r="I360" s="73" t="s">
        <v>7</v>
      </c>
      <c r="J360" s="73" t="s">
        <v>95</v>
      </c>
      <c r="K360" s="75">
        <v>1026.4000000000001</v>
      </c>
      <c r="L360" s="75">
        <v>1026.4000000000001</v>
      </c>
      <c r="M360" s="75">
        <v>1516</v>
      </c>
      <c r="N360" s="75">
        <v>1458.5</v>
      </c>
      <c r="O360" s="75">
        <v>1458.5</v>
      </c>
      <c r="P360" s="75">
        <v>1458.5</v>
      </c>
    </row>
    <row r="361" spans="1:16" ht="81" customHeight="1">
      <c r="A361" s="305">
        <v>925</v>
      </c>
      <c r="B361" s="305">
        <v>60820</v>
      </c>
      <c r="C361" s="383" t="s">
        <v>174</v>
      </c>
      <c r="D361" s="290" t="s">
        <v>575</v>
      </c>
      <c r="E361" s="288" t="s">
        <v>523</v>
      </c>
      <c r="F361" s="292" t="s">
        <v>574</v>
      </c>
      <c r="G361" s="27" t="s">
        <v>162</v>
      </c>
      <c r="H361" s="27" t="s">
        <v>59</v>
      </c>
      <c r="I361" s="27" t="s">
        <v>8</v>
      </c>
      <c r="J361" s="27" t="s">
        <v>95</v>
      </c>
      <c r="K361" s="6">
        <v>7618</v>
      </c>
      <c r="L361" s="6">
        <v>7618</v>
      </c>
      <c r="M361" s="6">
        <v>8263.6</v>
      </c>
      <c r="N361" s="6">
        <v>6882.9</v>
      </c>
      <c r="O361" s="12">
        <v>7158.2</v>
      </c>
      <c r="P361" s="6">
        <v>7444.5</v>
      </c>
    </row>
    <row r="362" spans="1:16" ht="102.75" customHeight="1">
      <c r="A362" s="306"/>
      <c r="B362" s="306"/>
      <c r="C362" s="384"/>
      <c r="D362" s="333"/>
      <c r="E362" s="322"/>
      <c r="F362" s="334"/>
      <c r="G362" s="27" t="s">
        <v>162</v>
      </c>
      <c r="H362" s="27" t="s">
        <v>96</v>
      </c>
      <c r="I362" s="27" t="s">
        <v>9</v>
      </c>
      <c r="J362" s="27" t="s">
        <v>95</v>
      </c>
      <c r="K362" s="6">
        <v>12849</v>
      </c>
      <c r="L362" s="95">
        <v>12849</v>
      </c>
      <c r="M362" s="95">
        <v>14601.2</v>
      </c>
      <c r="N362" s="95">
        <v>11275.6</v>
      </c>
      <c r="O362" s="95">
        <v>11726.6</v>
      </c>
      <c r="P362" s="95">
        <v>12195.7</v>
      </c>
    </row>
    <row r="363" spans="1:16" ht="177" customHeight="1">
      <c r="A363" s="314"/>
      <c r="B363" s="314"/>
      <c r="C363" s="385"/>
      <c r="D363" s="291"/>
      <c r="E363" s="289"/>
      <c r="F363" s="293"/>
      <c r="G363" s="27" t="s">
        <v>162</v>
      </c>
      <c r="H363" s="27" t="s">
        <v>82</v>
      </c>
      <c r="I363" s="27" t="s">
        <v>590</v>
      </c>
      <c r="J363" s="27" t="s">
        <v>95</v>
      </c>
      <c r="K363" s="6">
        <v>563.4</v>
      </c>
      <c r="L363" s="95">
        <v>563.4</v>
      </c>
      <c r="M363" s="95">
        <v>685.7</v>
      </c>
      <c r="N363" s="95">
        <v>545.20000000000005</v>
      </c>
      <c r="O363" s="95">
        <v>567</v>
      </c>
      <c r="P363" s="95">
        <v>589.6</v>
      </c>
    </row>
    <row r="364" spans="1:16" ht="409.6" customHeight="1">
      <c r="A364" s="1">
        <v>926</v>
      </c>
      <c r="B364" s="1">
        <v>60820</v>
      </c>
      <c r="C364" s="36" t="s">
        <v>174</v>
      </c>
      <c r="D364" s="252" t="s">
        <v>957</v>
      </c>
      <c r="E364" s="51" t="s">
        <v>898</v>
      </c>
      <c r="F364" s="253" t="s">
        <v>958</v>
      </c>
      <c r="G364" s="4" t="s">
        <v>162</v>
      </c>
      <c r="H364" s="4" t="s">
        <v>82</v>
      </c>
      <c r="I364" s="4" t="s">
        <v>175</v>
      </c>
      <c r="J364" s="4" t="s">
        <v>95</v>
      </c>
      <c r="K364" s="23">
        <v>898.3</v>
      </c>
      <c r="L364" s="23">
        <v>898.3</v>
      </c>
      <c r="M364" s="23">
        <v>840.1</v>
      </c>
      <c r="N364" s="23">
        <v>884.1</v>
      </c>
      <c r="O364" s="23">
        <v>919.5</v>
      </c>
      <c r="P364" s="23">
        <v>956.3</v>
      </c>
    </row>
    <row r="365" spans="1:16" ht="228" customHeight="1">
      <c r="A365" s="294" t="s">
        <v>782</v>
      </c>
      <c r="B365" s="295"/>
      <c r="C365" s="296" t="s">
        <v>783</v>
      </c>
      <c r="D365" s="297"/>
      <c r="E365" s="297"/>
      <c r="F365" s="297"/>
      <c r="G365" s="297"/>
      <c r="H365" s="297"/>
      <c r="I365" s="297"/>
      <c r="J365" s="298"/>
      <c r="K365" s="7">
        <f t="shared" ref="K365:P365" si="77">SUM(K366:K371)</f>
        <v>116614.70000000003</v>
      </c>
      <c r="L365" s="7">
        <f t="shared" si="77"/>
        <v>110412.1</v>
      </c>
      <c r="M365" s="7">
        <f t="shared" si="77"/>
        <v>117421.29999999999</v>
      </c>
      <c r="N365" s="7">
        <f t="shared" si="77"/>
        <v>124751.00000000001</v>
      </c>
      <c r="O365" s="7">
        <f t="shared" si="77"/>
        <v>129027.6</v>
      </c>
      <c r="P365" s="7">
        <f t="shared" si="77"/>
        <v>131474.6</v>
      </c>
    </row>
    <row r="366" spans="1:16" ht="280.5" customHeight="1">
      <c r="A366" s="1">
        <v>925</v>
      </c>
      <c r="B366" s="1">
        <v>69100</v>
      </c>
      <c r="C366" s="129" t="s">
        <v>537</v>
      </c>
      <c r="D366" s="38" t="s">
        <v>945</v>
      </c>
      <c r="E366" s="239" t="s">
        <v>899</v>
      </c>
      <c r="F366" s="17" t="s">
        <v>946</v>
      </c>
      <c r="G366" s="27" t="s">
        <v>97</v>
      </c>
      <c r="H366" s="27" t="s">
        <v>90</v>
      </c>
      <c r="I366" s="27" t="s">
        <v>748</v>
      </c>
      <c r="J366" s="27" t="s">
        <v>98</v>
      </c>
      <c r="K366" s="6">
        <v>59142.400000000001</v>
      </c>
      <c r="L366" s="6">
        <v>53531.5</v>
      </c>
      <c r="M366" s="6">
        <v>57379.3</v>
      </c>
      <c r="N366" s="6">
        <v>64568.5</v>
      </c>
      <c r="O366" s="6">
        <v>66782</v>
      </c>
      <c r="P366" s="6">
        <v>68048.5</v>
      </c>
    </row>
    <row r="367" spans="1:16" ht="280.5" customHeight="1">
      <c r="A367" s="1">
        <v>925</v>
      </c>
      <c r="B367" s="1">
        <v>69130</v>
      </c>
      <c r="C367" s="129" t="s">
        <v>538</v>
      </c>
      <c r="D367" s="38" t="s">
        <v>970</v>
      </c>
      <c r="E367" s="239" t="s">
        <v>900</v>
      </c>
      <c r="F367" s="17" t="s">
        <v>944</v>
      </c>
      <c r="G367" s="27" t="s">
        <v>97</v>
      </c>
      <c r="H367" s="27" t="s">
        <v>90</v>
      </c>
      <c r="I367" s="27" t="s">
        <v>747</v>
      </c>
      <c r="J367" s="27" t="s">
        <v>98</v>
      </c>
      <c r="K367" s="6">
        <v>57207.3</v>
      </c>
      <c r="L367" s="6">
        <v>56683.8</v>
      </c>
      <c r="M367" s="6">
        <v>59613.7</v>
      </c>
      <c r="N367" s="6">
        <v>59493.599999999999</v>
      </c>
      <c r="O367" s="6">
        <v>61533.1</v>
      </c>
      <c r="P367" s="6">
        <v>62700.1</v>
      </c>
    </row>
    <row r="368" spans="1:16" ht="281.25" customHeight="1">
      <c r="A368" s="1">
        <v>925</v>
      </c>
      <c r="B368" s="1">
        <v>69110</v>
      </c>
      <c r="C368" s="129" t="s">
        <v>540</v>
      </c>
      <c r="D368" s="38" t="s">
        <v>940</v>
      </c>
      <c r="E368" s="239" t="s">
        <v>901</v>
      </c>
      <c r="F368" s="17" t="s">
        <v>942</v>
      </c>
      <c r="G368" s="27" t="s">
        <v>97</v>
      </c>
      <c r="H368" s="27" t="s">
        <v>90</v>
      </c>
      <c r="I368" s="27" t="s">
        <v>749</v>
      </c>
      <c r="J368" s="27" t="s">
        <v>98</v>
      </c>
      <c r="K368" s="6">
        <v>87.8</v>
      </c>
      <c r="L368" s="6">
        <v>87.8</v>
      </c>
      <c r="M368" s="6">
        <v>199.9</v>
      </c>
      <c r="N368" s="6">
        <v>342.1</v>
      </c>
      <c r="O368" s="6">
        <v>353.8</v>
      </c>
      <c r="P368" s="6">
        <v>360.5</v>
      </c>
    </row>
    <row r="369" spans="1:16" ht="279.75" customHeight="1">
      <c r="A369" s="1">
        <v>925</v>
      </c>
      <c r="B369" s="1">
        <v>69140</v>
      </c>
      <c r="C369" s="129" t="s">
        <v>541</v>
      </c>
      <c r="D369" s="38" t="s">
        <v>941</v>
      </c>
      <c r="E369" s="239" t="s">
        <v>900</v>
      </c>
      <c r="F369" s="17" t="s">
        <v>943</v>
      </c>
      <c r="G369" s="27" t="s">
        <v>97</v>
      </c>
      <c r="H369" s="27" t="s">
        <v>90</v>
      </c>
      <c r="I369" s="27" t="s">
        <v>750</v>
      </c>
      <c r="J369" s="27" t="s">
        <v>98</v>
      </c>
      <c r="K369" s="6">
        <v>132.6</v>
      </c>
      <c r="L369" s="6">
        <v>64.400000000000006</v>
      </c>
      <c r="M369" s="6">
        <v>228.4</v>
      </c>
      <c r="N369" s="6">
        <v>346.8</v>
      </c>
      <c r="O369" s="6">
        <v>358.7</v>
      </c>
      <c r="P369" s="6">
        <v>365.5</v>
      </c>
    </row>
    <row r="370" spans="1:16" ht="122.25" customHeight="1">
      <c r="A370" s="222">
        <v>925</v>
      </c>
      <c r="B370" s="222">
        <v>69160</v>
      </c>
      <c r="C370" s="129" t="s">
        <v>756</v>
      </c>
      <c r="D370" s="38" t="s">
        <v>757</v>
      </c>
      <c r="E370" s="209" t="s">
        <v>758</v>
      </c>
      <c r="F370" s="17" t="s">
        <v>755</v>
      </c>
      <c r="G370" s="27" t="s">
        <v>97</v>
      </c>
      <c r="H370" s="27" t="s">
        <v>90</v>
      </c>
      <c r="I370" s="27" t="s">
        <v>759</v>
      </c>
      <c r="J370" s="27" t="s">
        <v>98</v>
      </c>
      <c r="K370" s="208">
        <v>0</v>
      </c>
      <c r="L370" s="208">
        <v>0</v>
      </c>
      <c r="M370" s="208">
        <v>0</v>
      </c>
      <c r="N370" s="208">
        <v>0</v>
      </c>
      <c r="O370" s="208">
        <v>0</v>
      </c>
      <c r="P370" s="208">
        <v>0</v>
      </c>
    </row>
    <row r="371" spans="1:16" ht="102" customHeight="1">
      <c r="A371" s="1">
        <v>925</v>
      </c>
      <c r="B371" s="1">
        <v>69120</v>
      </c>
      <c r="C371" s="14" t="s">
        <v>1</v>
      </c>
      <c r="D371" s="38" t="s">
        <v>578</v>
      </c>
      <c r="E371" s="9" t="s">
        <v>576</v>
      </c>
      <c r="F371" s="17" t="s">
        <v>577</v>
      </c>
      <c r="G371" s="27" t="s">
        <v>162</v>
      </c>
      <c r="H371" s="27" t="s">
        <v>162</v>
      </c>
      <c r="I371" s="27" t="s">
        <v>751</v>
      </c>
      <c r="J371" s="27" t="s">
        <v>63</v>
      </c>
      <c r="K371" s="18">
        <v>44.6</v>
      </c>
      <c r="L371" s="18">
        <v>44.6</v>
      </c>
      <c r="M371" s="18">
        <v>0</v>
      </c>
      <c r="N371" s="18">
        <v>0</v>
      </c>
      <c r="O371" s="18">
        <v>0</v>
      </c>
      <c r="P371" s="18">
        <v>0</v>
      </c>
    </row>
    <row r="372" spans="1:16" ht="99" customHeight="1">
      <c r="A372" s="294" t="s">
        <v>715</v>
      </c>
      <c r="B372" s="295"/>
      <c r="C372" s="296" t="s">
        <v>600</v>
      </c>
      <c r="D372" s="297"/>
      <c r="E372" s="297"/>
      <c r="F372" s="297"/>
      <c r="G372" s="297"/>
      <c r="H372" s="297"/>
      <c r="I372" s="297"/>
      <c r="J372" s="298"/>
      <c r="K372" s="7">
        <f>SUM(K373:K374)</f>
        <v>0</v>
      </c>
      <c r="L372" s="7">
        <f t="shared" ref="L372:P372" si="78">SUM(L373:L374)</f>
        <v>0</v>
      </c>
      <c r="M372" s="7">
        <f t="shared" si="78"/>
        <v>750</v>
      </c>
      <c r="N372" s="7">
        <f t="shared" si="78"/>
        <v>13000</v>
      </c>
      <c r="O372" s="7">
        <f t="shared" si="78"/>
        <v>0</v>
      </c>
      <c r="P372" s="7">
        <f t="shared" si="78"/>
        <v>0</v>
      </c>
    </row>
    <row r="373" spans="1:16" ht="329.25" customHeight="1">
      <c r="A373" s="138">
        <v>924</v>
      </c>
      <c r="B373" s="138">
        <v>60960</v>
      </c>
      <c r="C373" s="139" t="s">
        <v>716</v>
      </c>
      <c r="D373" s="261" t="s">
        <v>954</v>
      </c>
      <c r="E373" s="262" t="s">
        <v>955</v>
      </c>
      <c r="F373" s="262" t="s">
        <v>956</v>
      </c>
      <c r="G373" s="26" t="s">
        <v>94</v>
      </c>
      <c r="H373" s="26" t="s">
        <v>96</v>
      </c>
      <c r="I373" s="118" t="s">
        <v>717</v>
      </c>
      <c r="J373" s="26" t="s">
        <v>164</v>
      </c>
      <c r="K373" s="120">
        <v>0</v>
      </c>
      <c r="L373" s="120">
        <v>0</v>
      </c>
      <c r="M373" s="120">
        <v>750</v>
      </c>
      <c r="N373" s="120">
        <v>0</v>
      </c>
      <c r="O373" s="120">
        <v>0</v>
      </c>
      <c r="P373" s="120">
        <v>0</v>
      </c>
    </row>
    <row r="374" spans="1:16" ht="409.5">
      <c r="A374" s="138">
        <v>924</v>
      </c>
      <c r="B374" s="138">
        <v>53651</v>
      </c>
      <c r="C374" s="139" t="s">
        <v>601</v>
      </c>
      <c r="D374" s="261" t="s">
        <v>415</v>
      </c>
      <c r="E374" s="262" t="s">
        <v>226</v>
      </c>
      <c r="F374" s="262" t="s">
        <v>227</v>
      </c>
      <c r="G374" s="26" t="s">
        <v>94</v>
      </c>
      <c r="H374" s="26" t="s">
        <v>96</v>
      </c>
      <c r="I374" s="118" t="s">
        <v>718</v>
      </c>
      <c r="J374" s="26" t="s">
        <v>602</v>
      </c>
      <c r="K374" s="120">
        <v>0</v>
      </c>
      <c r="L374" s="120">
        <v>0</v>
      </c>
      <c r="M374" s="120">
        <v>0</v>
      </c>
      <c r="N374" s="120">
        <v>13000</v>
      </c>
      <c r="O374" s="120">
        <v>0</v>
      </c>
      <c r="P374" s="120">
        <v>0</v>
      </c>
    </row>
    <row r="375" spans="1:16" ht="72.75" customHeight="1">
      <c r="A375" s="294" t="s">
        <v>785</v>
      </c>
      <c r="B375" s="295"/>
      <c r="C375" s="296" t="s">
        <v>786</v>
      </c>
      <c r="D375" s="297"/>
      <c r="E375" s="297"/>
      <c r="F375" s="297"/>
      <c r="G375" s="297"/>
      <c r="H375" s="297"/>
      <c r="I375" s="297"/>
      <c r="J375" s="298"/>
      <c r="K375" s="7">
        <f t="shared" ref="K375:P375" si="79">SUM(K376)</f>
        <v>106.6</v>
      </c>
      <c r="L375" s="7">
        <f t="shared" si="79"/>
        <v>105</v>
      </c>
      <c r="M375" s="7">
        <f t="shared" si="79"/>
        <v>332.3</v>
      </c>
      <c r="N375" s="7">
        <f t="shared" si="79"/>
        <v>295.60000000000002</v>
      </c>
      <c r="O375" s="7">
        <f t="shared" si="79"/>
        <v>199.5</v>
      </c>
      <c r="P375" s="7">
        <f t="shared" si="79"/>
        <v>206.9</v>
      </c>
    </row>
    <row r="376" spans="1:16" ht="409.5">
      <c r="A376" s="222">
        <v>902</v>
      </c>
      <c r="B376" s="222">
        <v>61650</v>
      </c>
      <c r="C376" s="3" t="s">
        <v>544</v>
      </c>
      <c r="D376" s="240" t="s">
        <v>951</v>
      </c>
      <c r="E376" s="239" t="s">
        <v>952</v>
      </c>
      <c r="F376" s="17" t="s">
        <v>953</v>
      </c>
      <c r="G376" s="27" t="s">
        <v>90</v>
      </c>
      <c r="H376" s="27" t="s">
        <v>163</v>
      </c>
      <c r="I376" s="27" t="s">
        <v>350</v>
      </c>
      <c r="J376" s="27" t="s">
        <v>63</v>
      </c>
      <c r="K376" s="120">
        <v>106.6</v>
      </c>
      <c r="L376" s="120">
        <v>105</v>
      </c>
      <c r="M376" s="120">
        <v>332.3</v>
      </c>
      <c r="N376" s="120">
        <v>295.60000000000002</v>
      </c>
      <c r="O376" s="120">
        <v>199.5</v>
      </c>
      <c r="P376" s="120">
        <v>206.9</v>
      </c>
    </row>
    <row r="377" spans="1:16" ht="100.5" customHeight="1">
      <c r="A377" s="294" t="s">
        <v>784</v>
      </c>
      <c r="B377" s="295"/>
      <c r="C377" s="296" t="s">
        <v>752</v>
      </c>
      <c r="D377" s="297"/>
      <c r="E377" s="297"/>
      <c r="F377" s="297"/>
      <c r="G377" s="297"/>
      <c r="H377" s="297"/>
      <c r="I377" s="297"/>
      <c r="J377" s="298"/>
      <c r="K377" s="244">
        <f>SUM(K378:K379)</f>
        <v>42757.8</v>
      </c>
      <c r="L377" s="244">
        <f t="shared" ref="L377:P377" si="80">SUM(L378:L379)</f>
        <v>42757.8</v>
      </c>
      <c r="M377" s="244">
        <f t="shared" si="80"/>
        <v>43059.4</v>
      </c>
      <c r="N377" s="244">
        <f t="shared" si="80"/>
        <v>39441.200000000004</v>
      </c>
      <c r="O377" s="244">
        <f t="shared" si="80"/>
        <v>41596.200000000004</v>
      </c>
      <c r="P377" s="244">
        <f t="shared" si="80"/>
        <v>5481.6</v>
      </c>
    </row>
    <row r="378" spans="1:16" ht="178.5" customHeight="1">
      <c r="A378" s="222">
        <v>925</v>
      </c>
      <c r="B378" s="222">
        <v>63110</v>
      </c>
      <c r="C378" s="3" t="s">
        <v>524</v>
      </c>
      <c r="D378" s="38" t="s">
        <v>902</v>
      </c>
      <c r="E378" s="239" t="s">
        <v>903</v>
      </c>
      <c r="F378" s="17" t="s">
        <v>904</v>
      </c>
      <c r="G378" s="27" t="s">
        <v>162</v>
      </c>
      <c r="H378" s="27" t="s">
        <v>162</v>
      </c>
      <c r="I378" s="27" t="s">
        <v>506</v>
      </c>
      <c r="J378" s="27" t="s">
        <v>95</v>
      </c>
      <c r="K378" s="120">
        <v>4322.8</v>
      </c>
      <c r="L378" s="120">
        <v>4322.8</v>
      </c>
      <c r="M378" s="120">
        <v>4754.6000000000004</v>
      </c>
      <c r="N378" s="120">
        <v>5068.3999999999996</v>
      </c>
      <c r="O378" s="120">
        <v>5270.4</v>
      </c>
      <c r="P378" s="120">
        <v>5481.6</v>
      </c>
    </row>
    <row r="379" spans="1:16" ht="246.75" customHeight="1">
      <c r="A379" s="41">
        <v>925</v>
      </c>
      <c r="B379" s="221">
        <v>53032</v>
      </c>
      <c r="C379" s="82" t="s">
        <v>518</v>
      </c>
      <c r="D379" s="82" t="s">
        <v>905</v>
      </c>
      <c r="E379" s="239" t="s">
        <v>906</v>
      </c>
      <c r="F379" s="187" t="s">
        <v>907</v>
      </c>
      <c r="G379" s="217" t="s">
        <v>162</v>
      </c>
      <c r="H379" s="217" t="s">
        <v>96</v>
      </c>
      <c r="I379" s="218" t="s">
        <v>753</v>
      </c>
      <c r="J379" s="213">
        <v>600</v>
      </c>
      <c r="K379" s="80">
        <v>38435</v>
      </c>
      <c r="L379" s="80">
        <v>38435</v>
      </c>
      <c r="M379" s="80">
        <v>38304.800000000003</v>
      </c>
      <c r="N379" s="80">
        <v>34372.800000000003</v>
      </c>
      <c r="O379" s="80">
        <v>36325.800000000003</v>
      </c>
      <c r="P379" s="80">
        <v>0</v>
      </c>
    </row>
    <row r="380" spans="1:16" ht="31.5" customHeight="1">
      <c r="A380" s="340" t="s">
        <v>604</v>
      </c>
      <c r="B380" s="341"/>
      <c r="C380" s="341"/>
      <c r="D380" s="341"/>
      <c r="E380" s="341"/>
      <c r="F380" s="341"/>
      <c r="G380" s="341"/>
      <c r="H380" s="341"/>
      <c r="I380" s="341"/>
      <c r="J380" s="342"/>
      <c r="K380" s="141">
        <f t="shared" ref="K380" si="81">K383+K381</f>
        <v>9752.7000000000007</v>
      </c>
      <c r="L380" s="141">
        <f t="shared" ref="L380:P380" si="82">L383+L381</f>
        <v>9752.3000000000011</v>
      </c>
      <c r="M380" s="141">
        <f t="shared" si="82"/>
        <v>183.1</v>
      </c>
      <c r="N380" s="141">
        <f t="shared" si="82"/>
        <v>0</v>
      </c>
      <c r="O380" s="141">
        <f t="shared" si="82"/>
        <v>0</v>
      </c>
      <c r="P380" s="141">
        <f t="shared" si="82"/>
        <v>0</v>
      </c>
    </row>
    <row r="381" spans="1:16" ht="18.75">
      <c r="A381" s="294" t="s">
        <v>628</v>
      </c>
      <c r="B381" s="295"/>
      <c r="C381" s="296" t="s">
        <v>495</v>
      </c>
      <c r="D381" s="297"/>
      <c r="E381" s="297"/>
      <c r="F381" s="297"/>
      <c r="G381" s="297"/>
      <c r="H381" s="297"/>
      <c r="I381" s="297"/>
      <c r="J381" s="298"/>
      <c r="K381" s="18">
        <f t="shared" ref="K381:P383" si="83">K382</f>
        <v>9708</v>
      </c>
      <c r="L381" s="18">
        <f t="shared" si="83"/>
        <v>9707.7000000000007</v>
      </c>
      <c r="M381" s="18">
        <f t="shared" si="83"/>
        <v>0</v>
      </c>
      <c r="N381" s="18">
        <f t="shared" si="83"/>
        <v>0</v>
      </c>
      <c r="O381" s="18">
        <f t="shared" si="83"/>
        <v>0</v>
      </c>
      <c r="P381" s="18">
        <f t="shared" si="83"/>
        <v>0</v>
      </c>
    </row>
    <row r="382" spans="1:16" ht="151.5" customHeight="1">
      <c r="A382" s="1">
        <v>921</v>
      </c>
      <c r="B382" s="71">
        <v>10850</v>
      </c>
      <c r="C382" s="129" t="s">
        <v>593</v>
      </c>
      <c r="D382" s="240" t="s">
        <v>908</v>
      </c>
      <c r="E382" s="239" t="s">
        <v>909</v>
      </c>
      <c r="F382" s="17" t="s">
        <v>910</v>
      </c>
      <c r="G382" s="73" t="s">
        <v>97</v>
      </c>
      <c r="H382" s="73" t="s">
        <v>90</v>
      </c>
      <c r="I382" s="73" t="s">
        <v>594</v>
      </c>
      <c r="J382" s="73" t="s">
        <v>164</v>
      </c>
      <c r="K382" s="142">
        <v>9708</v>
      </c>
      <c r="L382" s="142">
        <v>9707.7000000000007</v>
      </c>
      <c r="M382" s="142">
        <v>0</v>
      </c>
      <c r="N382" s="142">
        <v>0</v>
      </c>
      <c r="O382" s="142">
        <v>0</v>
      </c>
      <c r="P382" s="142">
        <v>0</v>
      </c>
    </row>
    <row r="383" spans="1:16" ht="18.75">
      <c r="A383" s="294" t="s">
        <v>603</v>
      </c>
      <c r="B383" s="295"/>
      <c r="C383" s="296" t="s">
        <v>304</v>
      </c>
      <c r="D383" s="297"/>
      <c r="E383" s="297"/>
      <c r="F383" s="297"/>
      <c r="G383" s="297"/>
      <c r="H383" s="297"/>
      <c r="I383" s="297"/>
      <c r="J383" s="298"/>
      <c r="K383" s="18">
        <f t="shared" si="83"/>
        <v>44.7</v>
      </c>
      <c r="L383" s="18">
        <f t="shared" si="83"/>
        <v>44.6</v>
      </c>
      <c r="M383" s="18">
        <f t="shared" si="83"/>
        <v>183.1</v>
      </c>
      <c r="N383" s="18">
        <f t="shared" si="83"/>
        <v>0</v>
      </c>
      <c r="O383" s="18">
        <f t="shared" si="83"/>
        <v>0</v>
      </c>
      <c r="P383" s="18">
        <f t="shared" si="83"/>
        <v>0</v>
      </c>
    </row>
    <row r="384" spans="1:16" ht="152.25" customHeight="1">
      <c r="A384" s="1">
        <v>902</v>
      </c>
      <c r="B384" s="1">
        <v>10840</v>
      </c>
      <c r="C384" s="3" t="s">
        <v>606</v>
      </c>
      <c r="D384" s="240" t="s">
        <v>911</v>
      </c>
      <c r="E384" s="239" t="s">
        <v>912</v>
      </c>
      <c r="F384" s="17" t="s">
        <v>913</v>
      </c>
      <c r="G384" s="27" t="s">
        <v>90</v>
      </c>
      <c r="H384" s="27" t="s">
        <v>163</v>
      </c>
      <c r="I384" s="27" t="s">
        <v>605</v>
      </c>
      <c r="J384" s="27" t="s">
        <v>63</v>
      </c>
      <c r="K384" s="18">
        <v>44.7</v>
      </c>
      <c r="L384" s="120">
        <v>44.6</v>
      </c>
      <c r="M384" s="120">
        <v>183.1</v>
      </c>
      <c r="N384" s="120">
        <v>0</v>
      </c>
      <c r="O384" s="120">
        <v>0</v>
      </c>
      <c r="P384" s="120">
        <v>0</v>
      </c>
    </row>
    <row r="385" spans="1:16" ht="47.25" customHeight="1">
      <c r="A385" s="318" t="s">
        <v>258</v>
      </c>
      <c r="B385" s="319"/>
      <c r="C385" s="319"/>
      <c r="D385" s="319"/>
      <c r="E385" s="319"/>
      <c r="F385" s="319"/>
      <c r="G385" s="319"/>
      <c r="H385" s="319"/>
      <c r="I385" s="319"/>
      <c r="J385" s="320"/>
      <c r="K385" s="8">
        <f t="shared" ref="K385:P385" si="84">K386+K391</f>
        <v>848997.79999999993</v>
      </c>
      <c r="L385" s="8">
        <f t="shared" si="84"/>
        <v>848997.79999999993</v>
      </c>
      <c r="M385" s="8">
        <f t="shared" si="84"/>
        <v>941899.2</v>
      </c>
      <c r="N385" s="8">
        <f t="shared" si="84"/>
        <v>852409.2</v>
      </c>
      <c r="O385" s="8">
        <f t="shared" si="84"/>
        <v>852318.90000000014</v>
      </c>
      <c r="P385" s="8">
        <f t="shared" si="84"/>
        <v>852259</v>
      </c>
    </row>
    <row r="386" spans="1:16" ht="172.5" customHeight="1">
      <c r="A386" s="294" t="s">
        <v>307</v>
      </c>
      <c r="B386" s="295"/>
      <c r="C386" s="296" t="s">
        <v>306</v>
      </c>
      <c r="D386" s="297"/>
      <c r="E386" s="297"/>
      <c r="F386" s="297"/>
      <c r="G386" s="297"/>
      <c r="H386" s="297"/>
      <c r="I386" s="297"/>
      <c r="J386" s="298"/>
      <c r="K386" s="7">
        <f t="shared" ref="K386:P386" si="85">SUM(K387:K390)</f>
        <v>530265.29999999993</v>
      </c>
      <c r="L386" s="7">
        <f t="shared" si="85"/>
        <v>530265.29999999993</v>
      </c>
      <c r="M386" s="7">
        <f t="shared" si="85"/>
        <v>586741.19999999995</v>
      </c>
      <c r="N386" s="7">
        <f t="shared" si="85"/>
        <v>532289</v>
      </c>
      <c r="O386" s="7">
        <f t="shared" si="85"/>
        <v>532198.70000000007</v>
      </c>
      <c r="P386" s="7">
        <f t="shared" si="85"/>
        <v>532138.79999999993</v>
      </c>
    </row>
    <row r="387" spans="1:16" ht="39" customHeight="1">
      <c r="A387" s="403">
        <v>925</v>
      </c>
      <c r="B387" s="403">
        <v>60860</v>
      </c>
      <c r="C387" s="309" t="s">
        <v>542</v>
      </c>
      <c r="D387" s="324" t="s">
        <v>914</v>
      </c>
      <c r="E387" s="324" t="s">
        <v>915</v>
      </c>
      <c r="F387" s="368" t="s">
        <v>916</v>
      </c>
      <c r="G387" s="79" t="s">
        <v>162</v>
      </c>
      <c r="H387" s="79" t="s">
        <v>59</v>
      </c>
      <c r="I387" s="79" t="s">
        <v>344</v>
      </c>
      <c r="J387" s="79" t="s">
        <v>95</v>
      </c>
      <c r="K387" s="80">
        <v>568</v>
      </c>
      <c r="L387" s="80">
        <v>568</v>
      </c>
      <c r="M387" s="80">
        <v>568</v>
      </c>
      <c r="N387" s="80">
        <v>568</v>
      </c>
      <c r="O387" s="80">
        <v>568</v>
      </c>
      <c r="P387" s="80">
        <v>568</v>
      </c>
    </row>
    <row r="388" spans="1:16" ht="39" customHeight="1">
      <c r="A388" s="404"/>
      <c r="B388" s="404"/>
      <c r="C388" s="310"/>
      <c r="D388" s="328"/>
      <c r="E388" s="328"/>
      <c r="F388" s="419"/>
      <c r="G388" s="79" t="s">
        <v>162</v>
      </c>
      <c r="H388" s="79" t="s">
        <v>96</v>
      </c>
      <c r="I388" s="79" t="s">
        <v>592</v>
      </c>
      <c r="J388" s="79" t="s">
        <v>95</v>
      </c>
      <c r="K388" s="80">
        <v>518479.5</v>
      </c>
      <c r="L388" s="80">
        <v>518479.5</v>
      </c>
      <c r="M388" s="80">
        <v>573226.4</v>
      </c>
      <c r="N388" s="80">
        <v>520660.6</v>
      </c>
      <c r="O388" s="80">
        <v>520620.9</v>
      </c>
      <c r="P388" s="80">
        <v>520644.1</v>
      </c>
    </row>
    <row r="389" spans="1:16" ht="324" customHeight="1">
      <c r="A389" s="404"/>
      <c r="B389" s="404"/>
      <c r="C389" s="310"/>
      <c r="D389" s="328"/>
      <c r="E389" s="328"/>
      <c r="F389" s="419"/>
      <c r="G389" s="79" t="s">
        <v>162</v>
      </c>
      <c r="H389" s="79" t="s">
        <v>94</v>
      </c>
      <c r="I389" s="79" t="s">
        <v>494</v>
      </c>
      <c r="J389" s="79" t="s">
        <v>62</v>
      </c>
      <c r="K389" s="80">
        <v>7785.7</v>
      </c>
      <c r="L389" s="80">
        <v>7785.7</v>
      </c>
      <c r="M389" s="80">
        <v>7818.7</v>
      </c>
      <c r="N389" s="80">
        <v>7818.4</v>
      </c>
      <c r="O389" s="80">
        <v>7817.8</v>
      </c>
      <c r="P389" s="80">
        <v>7818.1</v>
      </c>
    </row>
    <row r="390" spans="1:16" ht="409.6" customHeight="1">
      <c r="A390" s="41">
        <v>925</v>
      </c>
      <c r="B390" s="33" t="s">
        <v>180</v>
      </c>
      <c r="C390" s="129" t="s">
        <v>545</v>
      </c>
      <c r="D390" s="82" t="s">
        <v>917</v>
      </c>
      <c r="E390" s="239" t="s">
        <v>918</v>
      </c>
      <c r="F390" s="187" t="s">
        <v>919</v>
      </c>
      <c r="G390" s="33" t="s">
        <v>162</v>
      </c>
      <c r="H390" s="33" t="s">
        <v>96</v>
      </c>
      <c r="I390" s="34" t="s">
        <v>158</v>
      </c>
      <c r="J390" s="44">
        <v>600</v>
      </c>
      <c r="K390" s="22">
        <v>3432.1</v>
      </c>
      <c r="L390" s="22">
        <v>3432.1</v>
      </c>
      <c r="M390" s="22">
        <v>5128.1000000000004</v>
      </c>
      <c r="N390" s="42">
        <v>3242</v>
      </c>
      <c r="O390" s="42">
        <v>3192</v>
      </c>
      <c r="P390" s="42">
        <v>3108.6</v>
      </c>
    </row>
    <row r="391" spans="1:16" ht="187.5" customHeight="1">
      <c r="A391" s="294" t="s">
        <v>309</v>
      </c>
      <c r="B391" s="295"/>
      <c r="C391" s="296" t="s">
        <v>308</v>
      </c>
      <c r="D391" s="297"/>
      <c r="E391" s="297"/>
      <c r="F391" s="297"/>
      <c r="G391" s="297"/>
      <c r="H391" s="297"/>
      <c r="I391" s="297"/>
      <c r="J391" s="298"/>
      <c r="K391" s="7">
        <f t="shared" ref="K391" si="86">SUM(K392:K394)</f>
        <v>318732.5</v>
      </c>
      <c r="L391" s="7">
        <f t="shared" ref="L391:P391" si="87">SUM(L392:L394)</f>
        <v>318732.5</v>
      </c>
      <c r="M391" s="7">
        <f t="shared" si="87"/>
        <v>355158</v>
      </c>
      <c r="N391" s="7">
        <f t="shared" si="87"/>
        <v>320120.2</v>
      </c>
      <c r="O391" s="7">
        <f t="shared" si="87"/>
        <v>320120.2</v>
      </c>
      <c r="P391" s="7">
        <f t="shared" si="87"/>
        <v>320120.2</v>
      </c>
    </row>
    <row r="392" spans="1:16" ht="46.5" customHeight="1">
      <c r="A392" s="403">
        <v>925</v>
      </c>
      <c r="B392" s="403">
        <v>60860</v>
      </c>
      <c r="C392" s="309" t="s">
        <v>542</v>
      </c>
      <c r="D392" s="416" t="s">
        <v>920</v>
      </c>
      <c r="E392" s="336" t="s">
        <v>921</v>
      </c>
      <c r="F392" s="292" t="s">
        <v>922</v>
      </c>
      <c r="G392" s="79" t="s">
        <v>162</v>
      </c>
      <c r="H392" s="79" t="s">
        <v>59</v>
      </c>
      <c r="I392" s="79" t="s">
        <v>344</v>
      </c>
      <c r="J392" s="79" t="s">
        <v>95</v>
      </c>
      <c r="K392" s="80">
        <v>314022.2</v>
      </c>
      <c r="L392" s="80">
        <v>314022.2</v>
      </c>
      <c r="M392" s="80">
        <v>350066.4</v>
      </c>
      <c r="N392" s="80">
        <v>315389.40000000002</v>
      </c>
      <c r="O392" s="80">
        <v>315389.40000000002</v>
      </c>
      <c r="P392" s="80">
        <v>315389.40000000002</v>
      </c>
    </row>
    <row r="393" spans="1:16" ht="313.5" customHeight="1">
      <c r="A393" s="404"/>
      <c r="B393" s="404"/>
      <c r="C393" s="310"/>
      <c r="D393" s="417"/>
      <c r="E393" s="414"/>
      <c r="F393" s="334"/>
      <c r="G393" s="26" t="s">
        <v>162</v>
      </c>
      <c r="H393" s="26" t="s">
        <v>94</v>
      </c>
      <c r="I393" s="79" t="s">
        <v>344</v>
      </c>
      <c r="J393" s="26" t="s">
        <v>62</v>
      </c>
      <c r="K393" s="12">
        <v>3423.1</v>
      </c>
      <c r="L393" s="12">
        <v>3423.1</v>
      </c>
      <c r="M393" s="12">
        <v>5091.6000000000004</v>
      </c>
      <c r="N393" s="12">
        <v>4730.8</v>
      </c>
      <c r="O393" s="12">
        <v>4730.8</v>
      </c>
      <c r="P393" s="12">
        <v>4730.8</v>
      </c>
    </row>
    <row r="394" spans="1:16" ht="156" customHeight="1">
      <c r="A394" s="415"/>
      <c r="B394" s="415"/>
      <c r="C394" s="329"/>
      <c r="D394" s="418"/>
      <c r="E394" s="337"/>
      <c r="F394" s="293"/>
      <c r="G394" s="26" t="s">
        <v>162</v>
      </c>
      <c r="H394" s="26" t="s">
        <v>94</v>
      </c>
      <c r="I394" s="79" t="s">
        <v>344</v>
      </c>
      <c r="J394" s="26" t="s">
        <v>63</v>
      </c>
      <c r="K394" s="12">
        <v>1287.2</v>
      </c>
      <c r="L394" s="12">
        <v>1287.2</v>
      </c>
      <c r="M394" s="12">
        <v>0</v>
      </c>
      <c r="N394" s="12">
        <v>0</v>
      </c>
      <c r="O394" s="12">
        <v>0</v>
      </c>
      <c r="P394" s="12">
        <v>0</v>
      </c>
    </row>
    <row r="395" spans="1:16" ht="18" customHeight="1">
      <c r="A395" s="318" t="s">
        <v>30</v>
      </c>
      <c r="B395" s="319"/>
      <c r="C395" s="319"/>
      <c r="D395" s="319"/>
      <c r="E395" s="319"/>
      <c r="F395" s="319"/>
      <c r="G395" s="319"/>
      <c r="H395" s="319"/>
      <c r="I395" s="319"/>
      <c r="J395" s="320"/>
      <c r="K395" s="8">
        <f t="shared" ref="K395" si="88">K396+K400</f>
        <v>31388.3</v>
      </c>
      <c r="L395" s="8">
        <f t="shared" ref="L395:P395" si="89">L396+L400</f>
        <v>29849.3</v>
      </c>
      <c r="M395" s="8">
        <f t="shared" si="89"/>
        <v>53842.5</v>
      </c>
      <c r="N395" s="8">
        <f t="shared" si="89"/>
        <v>35230.400000000001</v>
      </c>
      <c r="O395" s="8">
        <f t="shared" si="89"/>
        <v>26846.9</v>
      </c>
      <c r="P395" s="8">
        <f t="shared" si="89"/>
        <v>28585.200000000001</v>
      </c>
    </row>
    <row r="396" spans="1:16" ht="25.5" customHeight="1">
      <c r="A396" s="340" t="s">
        <v>31</v>
      </c>
      <c r="B396" s="341"/>
      <c r="C396" s="341"/>
      <c r="D396" s="341"/>
      <c r="E396" s="341"/>
      <c r="F396" s="341"/>
      <c r="G396" s="341"/>
      <c r="H396" s="341"/>
      <c r="I396" s="341"/>
      <c r="J396" s="342"/>
      <c r="K396" s="83">
        <f t="shared" ref="K396:P396" si="90">K397</f>
        <v>26000</v>
      </c>
      <c r="L396" s="83">
        <f t="shared" si="90"/>
        <v>24461</v>
      </c>
      <c r="M396" s="83">
        <f t="shared" si="90"/>
        <v>41810.6</v>
      </c>
      <c r="N396" s="83">
        <f t="shared" si="90"/>
        <v>33800</v>
      </c>
      <c r="O396" s="83">
        <f t="shared" si="90"/>
        <v>26846.9</v>
      </c>
      <c r="P396" s="83">
        <f t="shared" si="90"/>
        <v>28585.200000000001</v>
      </c>
    </row>
    <row r="397" spans="1:16" ht="39.75" customHeight="1">
      <c r="A397" s="294" t="s">
        <v>261</v>
      </c>
      <c r="B397" s="295"/>
      <c r="C397" s="296" t="s">
        <v>75</v>
      </c>
      <c r="D397" s="297"/>
      <c r="E397" s="297"/>
      <c r="F397" s="297"/>
      <c r="G397" s="297"/>
      <c r="H397" s="297"/>
      <c r="I397" s="297"/>
      <c r="J397" s="298"/>
      <c r="K397" s="10">
        <f t="shared" ref="K397" si="91">SUM(K398:K399)</f>
        <v>26000</v>
      </c>
      <c r="L397" s="10">
        <f t="shared" ref="L397:P397" si="92">SUM(L398:L399)</f>
        <v>24461</v>
      </c>
      <c r="M397" s="10">
        <f t="shared" si="92"/>
        <v>41810.6</v>
      </c>
      <c r="N397" s="10">
        <f t="shared" si="92"/>
        <v>33800</v>
      </c>
      <c r="O397" s="10">
        <f t="shared" si="92"/>
        <v>26846.9</v>
      </c>
      <c r="P397" s="10">
        <f t="shared" si="92"/>
        <v>28585.200000000001</v>
      </c>
    </row>
    <row r="398" spans="1:16" ht="50.25" customHeight="1">
      <c r="A398" s="2">
        <v>905</v>
      </c>
      <c r="B398" s="4" t="s">
        <v>337</v>
      </c>
      <c r="C398" s="3" t="s">
        <v>254</v>
      </c>
      <c r="D398" s="15" t="s">
        <v>56</v>
      </c>
      <c r="E398" s="9" t="s">
        <v>57</v>
      </c>
      <c r="F398" s="39" t="s">
        <v>58</v>
      </c>
      <c r="G398" s="33">
        <v>14</v>
      </c>
      <c r="H398" s="33" t="s">
        <v>59</v>
      </c>
      <c r="I398" s="34" t="s">
        <v>260</v>
      </c>
      <c r="J398" s="44">
        <v>500</v>
      </c>
      <c r="K398" s="6">
        <v>11000</v>
      </c>
      <c r="L398" s="143">
        <v>11000</v>
      </c>
      <c r="M398" s="143">
        <v>33000</v>
      </c>
      <c r="N398" s="143">
        <v>13800</v>
      </c>
      <c r="O398" s="143">
        <v>13800</v>
      </c>
      <c r="P398" s="143">
        <v>13800</v>
      </c>
    </row>
    <row r="399" spans="1:16" ht="53.25" customHeight="1">
      <c r="A399" s="2">
        <v>905</v>
      </c>
      <c r="B399" s="4" t="s">
        <v>366</v>
      </c>
      <c r="C399" s="100" t="s">
        <v>367</v>
      </c>
      <c r="D399" s="5" t="s">
        <v>56</v>
      </c>
      <c r="E399" s="2" t="s">
        <v>57</v>
      </c>
      <c r="F399" s="2" t="s">
        <v>58</v>
      </c>
      <c r="G399" s="4">
        <v>14</v>
      </c>
      <c r="H399" s="4" t="s">
        <v>59</v>
      </c>
      <c r="I399" s="100" t="s">
        <v>368</v>
      </c>
      <c r="J399" s="100">
        <v>500</v>
      </c>
      <c r="K399" s="6">
        <v>15000</v>
      </c>
      <c r="L399" s="143">
        <v>13461</v>
      </c>
      <c r="M399" s="143">
        <v>8810.6</v>
      </c>
      <c r="N399" s="143">
        <v>20000</v>
      </c>
      <c r="O399" s="143">
        <v>13046.9</v>
      </c>
      <c r="P399" s="143">
        <v>14785.2</v>
      </c>
    </row>
    <row r="400" spans="1:16" ht="29.25" customHeight="1">
      <c r="A400" s="340" t="s">
        <v>264</v>
      </c>
      <c r="B400" s="341"/>
      <c r="C400" s="341"/>
      <c r="D400" s="341"/>
      <c r="E400" s="341"/>
      <c r="F400" s="341"/>
      <c r="G400" s="341"/>
      <c r="H400" s="341"/>
      <c r="I400" s="341"/>
      <c r="J400" s="342"/>
      <c r="K400" s="83">
        <f t="shared" ref="K400:P400" si="93">K401</f>
        <v>5388.2999999999993</v>
      </c>
      <c r="L400" s="83">
        <f t="shared" si="93"/>
        <v>5388.2999999999993</v>
      </c>
      <c r="M400" s="83">
        <f t="shared" si="93"/>
        <v>12031.9</v>
      </c>
      <c r="N400" s="83">
        <f t="shared" si="93"/>
        <v>1430.4</v>
      </c>
      <c r="O400" s="83">
        <f t="shared" si="93"/>
        <v>0</v>
      </c>
      <c r="P400" s="83">
        <f t="shared" si="93"/>
        <v>0</v>
      </c>
    </row>
    <row r="401" spans="1:16" ht="57.75" customHeight="1">
      <c r="A401" s="294" t="s">
        <v>262</v>
      </c>
      <c r="B401" s="295"/>
      <c r="C401" s="296" t="s">
        <v>263</v>
      </c>
      <c r="D401" s="297"/>
      <c r="E401" s="297"/>
      <c r="F401" s="297"/>
      <c r="G401" s="297"/>
      <c r="H401" s="297"/>
      <c r="I401" s="297"/>
      <c r="J401" s="298"/>
      <c r="K401" s="10">
        <f t="shared" ref="K401" si="94">SUM(K402:K405)</f>
        <v>5388.2999999999993</v>
      </c>
      <c r="L401" s="10">
        <f t="shared" ref="L401:P401" si="95">SUM(L402:L405)</f>
        <v>5388.2999999999993</v>
      </c>
      <c r="M401" s="10">
        <f t="shared" si="95"/>
        <v>12031.9</v>
      </c>
      <c r="N401" s="10">
        <f t="shared" si="95"/>
        <v>1430.4</v>
      </c>
      <c r="O401" s="10">
        <f t="shared" si="95"/>
        <v>0</v>
      </c>
      <c r="P401" s="10">
        <f t="shared" si="95"/>
        <v>0</v>
      </c>
    </row>
    <row r="402" spans="1:16" ht="52.5" customHeight="1">
      <c r="A402" s="113">
        <v>902</v>
      </c>
      <c r="B402" s="118" t="s">
        <v>460</v>
      </c>
      <c r="C402" s="119" t="s">
        <v>465</v>
      </c>
      <c r="D402" s="111" t="s">
        <v>184</v>
      </c>
      <c r="E402" s="115" t="s">
        <v>226</v>
      </c>
      <c r="F402" s="260" t="s">
        <v>227</v>
      </c>
      <c r="G402" s="118" t="s">
        <v>204</v>
      </c>
      <c r="H402" s="118" t="s">
        <v>82</v>
      </c>
      <c r="I402" s="118" t="s">
        <v>582</v>
      </c>
      <c r="J402" s="100">
        <v>500</v>
      </c>
      <c r="K402" s="120">
        <v>3957.9</v>
      </c>
      <c r="L402" s="120">
        <v>3957.9</v>
      </c>
      <c r="M402" s="120">
        <v>6601.5</v>
      </c>
      <c r="N402" s="120">
        <v>0</v>
      </c>
      <c r="O402" s="120">
        <v>0</v>
      </c>
      <c r="P402" s="120">
        <v>0</v>
      </c>
    </row>
    <row r="403" spans="1:16" ht="55.5" customHeight="1">
      <c r="A403" s="113">
        <v>902</v>
      </c>
      <c r="B403" s="118" t="s">
        <v>662</v>
      </c>
      <c r="C403" s="119" t="s">
        <v>663</v>
      </c>
      <c r="D403" s="111" t="s">
        <v>184</v>
      </c>
      <c r="E403" s="115" t="s">
        <v>226</v>
      </c>
      <c r="F403" s="260" t="s">
        <v>227</v>
      </c>
      <c r="G403" s="118" t="s">
        <v>204</v>
      </c>
      <c r="H403" s="118" t="s">
        <v>82</v>
      </c>
      <c r="I403" s="118" t="s">
        <v>664</v>
      </c>
      <c r="J403" s="100">
        <v>500</v>
      </c>
      <c r="K403" s="120">
        <v>0</v>
      </c>
      <c r="L403" s="120">
        <v>0</v>
      </c>
      <c r="M403" s="120">
        <v>4000</v>
      </c>
      <c r="N403" s="120">
        <v>0</v>
      </c>
      <c r="O403" s="120">
        <v>0</v>
      </c>
      <c r="P403" s="120">
        <v>0</v>
      </c>
    </row>
    <row r="404" spans="1:16" ht="259.5" customHeight="1">
      <c r="A404" s="2">
        <v>924</v>
      </c>
      <c r="B404" s="4" t="s">
        <v>445</v>
      </c>
      <c r="C404" s="9" t="s">
        <v>464</v>
      </c>
      <c r="D404" s="111" t="s">
        <v>923</v>
      </c>
      <c r="E404" s="239" t="s">
        <v>924</v>
      </c>
      <c r="F404" s="37" t="s">
        <v>925</v>
      </c>
      <c r="G404" s="4" t="s">
        <v>163</v>
      </c>
      <c r="H404" s="4" t="s">
        <v>82</v>
      </c>
      <c r="I404" s="4" t="s">
        <v>583</v>
      </c>
      <c r="J404" s="100">
        <v>500</v>
      </c>
      <c r="K404" s="95">
        <v>810</v>
      </c>
      <c r="L404" s="95">
        <v>810</v>
      </c>
      <c r="M404" s="95">
        <v>810</v>
      </c>
      <c r="N404" s="95">
        <v>810</v>
      </c>
      <c r="O404" s="95">
        <v>0</v>
      </c>
      <c r="P404" s="95">
        <v>0</v>
      </c>
    </row>
    <row r="405" spans="1:16" ht="409.6" customHeight="1">
      <c r="A405" s="2">
        <v>924</v>
      </c>
      <c r="B405" s="26" t="s">
        <v>317</v>
      </c>
      <c r="C405" s="11" t="s">
        <v>161</v>
      </c>
      <c r="D405" s="111" t="s">
        <v>463</v>
      </c>
      <c r="E405" s="115" t="s">
        <v>226</v>
      </c>
      <c r="F405" s="260" t="s">
        <v>227</v>
      </c>
      <c r="G405" s="26" t="s">
        <v>90</v>
      </c>
      <c r="H405" s="26" t="s">
        <v>194</v>
      </c>
      <c r="I405" s="118" t="s">
        <v>589</v>
      </c>
      <c r="J405" s="100">
        <v>500</v>
      </c>
      <c r="K405" s="120">
        <v>620.4</v>
      </c>
      <c r="L405" s="120">
        <v>620.4</v>
      </c>
      <c r="M405" s="120">
        <v>620.4</v>
      </c>
      <c r="N405" s="120">
        <v>620.4</v>
      </c>
      <c r="O405" s="120">
        <v>0</v>
      </c>
      <c r="P405" s="120">
        <v>0</v>
      </c>
    </row>
    <row r="406" spans="1:16" ht="44.25" customHeight="1">
      <c r="A406" s="318" t="s">
        <v>259</v>
      </c>
      <c r="B406" s="319"/>
      <c r="C406" s="319"/>
      <c r="D406" s="319"/>
      <c r="E406" s="319"/>
      <c r="F406" s="319"/>
      <c r="G406" s="319"/>
      <c r="H406" s="319"/>
      <c r="I406" s="319"/>
      <c r="J406" s="320"/>
      <c r="K406" s="8">
        <v>0</v>
      </c>
      <c r="L406" s="8">
        <v>0</v>
      </c>
      <c r="M406" s="8">
        <v>0</v>
      </c>
      <c r="N406" s="8">
        <v>0</v>
      </c>
      <c r="O406" s="8">
        <v>32701.7</v>
      </c>
      <c r="P406" s="8">
        <v>61905.8</v>
      </c>
    </row>
    <row r="407" spans="1:16" ht="126" customHeight="1">
      <c r="A407" s="402" t="s">
        <v>76</v>
      </c>
      <c r="B407" s="402"/>
      <c r="C407" s="402"/>
      <c r="D407" s="265"/>
      <c r="E407" s="265"/>
      <c r="F407" s="265"/>
      <c r="G407" s="401"/>
      <c r="H407" s="401"/>
      <c r="I407" s="401"/>
      <c r="J407" s="401"/>
      <c r="K407" s="401"/>
      <c r="L407" s="266"/>
      <c r="M407" s="266" t="s">
        <v>77</v>
      </c>
      <c r="N407" s="266"/>
      <c r="O407" s="266"/>
      <c r="P407" s="266"/>
    </row>
  </sheetData>
  <mergeCells count="466">
    <mergeCell ref="A254:A257"/>
    <mergeCell ref="B254:B257"/>
    <mergeCell ref="C254:C257"/>
    <mergeCell ref="D254:D257"/>
    <mergeCell ref="E254:E257"/>
    <mergeCell ref="F254:F257"/>
    <mergeCell ref="A265:A266"/>
    <mergeCell ref="B265:B266"/>
    <mergeCell ref="C265:C266"/>
    <mergeCell ref="D265:D266"/>
    <mergeCell ref="E265:E266"/>
    <mergeCell ref="F265:F266"/>
    <mergeCell ref="A392:A394"/>
    <mergeCell ref="B392:B394"/>
    <mergeCell ref="C392:C394"/>
    <mergeCell ref="D392:D394"/>
    <mergeCell ref="E392:E394"/>
    <mergeCell ref="A372:B372"/>
    <mergeCell ref="A177:A178"/>
    <mergeCell ref="C372:J372"/>
    <mergeCell ref="F392:F394"/>
    <mergeCell ref="F387:F389"/>
    <mergeCell ref="A386:B386"/>
    <mergeCell ref="C386:J386"/>
    <mergeCell ref="A383:B383"/>
    <mergeCell ref="A380:J380"/>
    <mergeCell ref="C383:J383"/>
    <mergeCell ref="D387:D389"/>
    <mergeCell ref="C381:J381"/>
    <mergeCell ref="J218:J227"/>
    <mergeCell ref="B273:B276"/>
    <mergeCell ref="A271:B271"/>
    <mergeCell ref="C271:J271"/>
    <mergeCell ref="A317:J317"/>
    <mergeCell ref="A381:B381"/>
    <mergeCell ref="A200:A201"/>
    <mergeCell ref="P229:P238"/>
    <mergeCell ref="N229:N238"/>
    <mergeCell ref="O229:O238"/>
    <mergeCell ref="C343:J343"/>
    <mergeCell ref="K229:K238"/>
    <mergeCell ref="L229:L238"/>
    <mergeCell ref="E335:E336"/>
    <mergeCell ref="F339:F340"/>
    <mergeCell ref="C337:C338"/>
    <mergeCell ref="C339:C340"/>
    <mergeCell ref="C333:C334"/>
    <mergeCell ref="D333:D334"/>
    <mergeCell ref="C291:J291"/>
    <mergeCell ref="F335:F336"/>
    <mergeCell ref="D337:D338"/>
    <mergeCell ref="F333:F334"/>
    <mergeCell ref="E331:E332"/>
    <mergeCell ref="E337:E338"/>
    <mergeCell ref="F337:F338"/>
    <mergeCell ref="D278:D279"/>
    <mergeCell ref="C297:J297"/>
    <mergeCell ref="C301:J301"/>
    <mergeCell ref="C273:C276"/>
    <mergeCell ref="C259:C262"/>
    <mergeCell ref="M229:M238"/>
    <mergeCell ref="I208:I217"/>
    <mergeCell ref="J208:J217"/>
    <mergeCell ref="L208:L217"/>
    <mergeCell ref="N239:N248"/>
    <mergeCell ref="C229:C238"/>
    <mergeCell ref="G239:G248"/>
    <mergeCell ref="G229:G238"/>
    <mergeCell ref="H229:H238"/>
    <mergeCell ref="I229:I238"/>
    <mergeCell ref="J229:J238"/>
    <mergeCell ref="P208:P217"/>
    <mergeCell ref="C207:J207"/>
    <mergeCell ref="A208:A217"/>
    <mergeCell ref="B208:B217"/>
    <mergeCell ref="C208:C217"/>
    <mergeCell ref="G208:G217"/>
    <mergeCell ref="K208:K217"/>
    <mergeCell ref="M208:M217"/>
    <mergeCell ref="N208:N217"/>
    <mergeCell ref="O208:O217"/>
    <mergeCell ref="A229:A238"/>
    <mergeCell ref="B229:B238"/>
    <mergeCell ref="E251:E253"/>
    <mergeCell ref="C228:J228"/>
    <mergeCell ref="B337:B338"/>
    <mergeCell ref="E273:E276"/>
    <mergeCell ref="D273:D276"/>
    <mergeCell ref="C287:J287"/>
    <mergeCell ref="C309:J309"/>
    <mergeCell ref="A318:B318"/>
    <mergeCell ref="A287:B287"/>
    <mergeCell ref="A273:A276"/>
    <mergeCell ref="A307:J307"/>
    <mergeCell ref="A305:J305"/>
    <mergeCell ref="F331:F332"/>
    <mergeCell ref="C314:J314"/>
    <mergeCell ref="A306:J306"/>
    <mergeCell ref="A330:B330"/>
    <mergeCell ref="A281:A282"/>
    <mergeCell ref="B281:B282"/>
    <mergeCell ref="C281:C282"/>
    <mergeCell ref="D281:D282"/>
    <mergeCell ref="E281:E282"/>
    <mergeCell ref="F281:F282"/>
    <mergeCell ref="A299:B299"/>
    <mergeCell ref="C391:J391"/>
    <mergeCell ref="A339:A340"/>
    <mergeCell ref="B339:B340"/>
    <mergeCell ref="A343:B343"/>
    <mergeCell ref="D339:D340"/>
    <mergeCell ref="C353:J353"/>
    <mergeCell ref="A59:A62"/>
    <mergeCell ref="A297:B297"/>
    <mergeCell ref="C318:J318"/>
    <mergeCell ref="E292:E294"/>
    <mergeCell ref="F259:F262"/>
    <mergeCell ref="C250:J250"/>
    <mergeCell ref="A249:J249"/>
    <mergeCell ref="A263:A264"/>
    <mergeCell ref="D263:D264"/>
    <mergeCell ref="D361:D363"/>
    <mergeCell ref="A309:B309"/>
    <mergeCell ref="D292:D294"/>
    <mergeCell ref="C289:J289"/>
    <mergeCell ref="F187:F188"/>
    <mergeCell ref="C183:C184"/>
    <mergeCell ref="F203:F205"/>
    <mergeCell ref="A228:B228"/>
    <mergeCell ref="G407:K407"/>
    <mergeCell ref="C397:J397"/>
    <mergeCell ref="A407:C407"/>
    <mergeCell ref="A400:J400"/>
    <mergeCell ref="A322:J322"/>
    <mergeCell ref="C330:J330"/>
    <mergeCell ref="C387:C389"/>
    <mergeCell ref="E339:E340"/>
    <mergeCell ref="A395:J395"/>
    <mergeCell ref="A406:J406"/>
    <mergeCell ref="A391:B391"/>
    <mergeCell ref="B387:B389"/>
    <mergeCell ref="C365:J365"/>
    <mergeCell ref="A365:B365"/>
    <mergeCell ref="A385:J385"/>
    <mergeCell ref="E387:E389"/>
    <mergeCell ref="A357:B357"/>
    <mergeCell ref="C357:J357"/>
    <mergeCell ref="B331:B332"/>
    <mergeCell ref="D335:D336"/>
    <mergeCell ref="E333:E334"/>
    <mergeCell ref="A401:B401"/>
    <mergeCell ref="C401:J401"/>
    <mergeCell ref="A387:A389"/>
    <mergeCell ref="D19:D20"/>
    <mergeCell ref="F19:F20"/>
    <mergeCell ref="C42:J42"/>
    <mergeCell ref="B19:B20"/>
    <mergeCell ref="A42:B42"/>
    <mergeCell ref="A29:A30"/>
    <mergeCell ref="B29:B30"/>
    <mergeCell ref="C29:C30"/>
    <mergeCell ref="A35:A36"/>
    <mergeCell ref="C35:C36"/>
    <mergeCell ref="D35:D36"/>
    <mergeCell ref="E35:E36"/>
    <mergeCell ref="F35:F36"/>
    <mergeCell ref="B35:B36"/>
    <mergeCell ref="D29:D30"/>
    <mergeCell ref="E29:E30"/>
    <mergeCell ref="F29:F30"/>
    <mergeCell ref="E19:E20"/>
    <mergeCell ref="P7:P8"/>
    <mergeCell ref="A2:P2"/>
    <mergeCell ref="A3:P3"/>
    <mergeCell ref="C13:J13"/>
    <mergeCell ref="A11:J11"/>
    <mergeCell ref="A10:J10"/>
    <mergeCell ref="C6:C8"/>
    <mergeCell ref="K6:P6"/>
    <mergeCell ref="M7:M8"/>
    <mergeCell ref="N7:N8"/>
    <mergeCell ref="G6:J6"/>
    <mergeCell ref="G7:G8"/>
    <mergeCell ref="H7:H8"/>
    <mergeCell ref="K7:L7"/>
    <mergeCell ref="O7:O8"/>
    <mergeCell ref="D7:D8"/>
    <mergeCell ref="E7:E8"/>
    <mergeCell ref="F7:F8"/>
    <mergeCell ref="A12:J12"/>
    <mergeCell ref="A6:A8"/>
    <mergeCell ref="D6:F6"/>
    <mergeCell ref="A13:B13"/>
    <mergeCell ref="B6:B8"/>
    <mergeCell ref="I7:I8"/>
    <mergeCell ref="J7:J8"/>
    <mergeCell ref="A19:A20"/>
    <mergeCell ref="D183:D184"/>
    <mergeCell ref="A179:A180"/>
    <mergeCell ref="A239:A248"/>
    <mergeCell ref="A251:A253"/>
    <mergeCell ref="A79:B79"/>
    <mergeCell ref="C192:J192"/>
    <mergeCell ref="C101:J101"/>
    <mergeCell ref="A111:B111"/>
    <mergeCell ref="C111:J111"/>
    <mergeCell ref="C251:C253"/>
    <mergeCell ref="D150:D155"/>
    <mergeCell ref="A250:B250"/>
    <mergeCell ref="A126:B126"/>
    <mergeCell ref="C126:J126"/>
    <mergeCell ref="A172:A173"/>
    <mergeCell ref="C179:C180"/>
    <mergeCell ref="A48:B48"/>
    <mergeCell ref="C202:J202"/>
    <mergeCell ref="B218:B227"/>
    <mergeCell ref="B177:B178"/>
    <mergeCell ref="C177:C178"/>
    <mergeCell ref="D177:D178"/>
    <mergeCell ref="A397:B397"/>
    <mergeCell ref="A396:J396"/>
    <mergeCell ref="A353:B353"/>
    <mergeCell ref="A350:B350"/>
    <mergeCell ref="F361:F363"/>
    <mergeCell ref="C361:C363"/>
    <mergeCell ref="A361:A363"/>
    <mergeCell ref="F341:F342"/>
    <mergeCell ref="A308:J308"/>
    <mergeCell ref="A351:A352"/>
    <mergeCell ref="C346:J346"/>
    <mergeCell ref="A346:B346"/>
    <mergeCell ref="A337:A338"/>
    <mergeCell ref="C331:C332"/>
    <mergeCell ref="E351:E352"/>
    <mergeCell ref="E361:E363"/>
    <mergeCell ref="B361:B363"/>
    <mergeCell ref="A335:A336"/>
    <mergeCell ref="B335:B336"/>
    <mergeCell ref="A331:A332"/>
    <mergeCell ref="C335:C336"/>
    <mergeCell ref="D354:D356"/>
    <mergeCell ref="E354:E356"/>
    <mergeCell ref="D331:D332"/>
    <mergeCell ref="E177:E178"/>
    <mergeCell ref="F177:F178"/>
    <mergeCell ref="H218:H227"/>
    <mergeCell ref="I218:I227"/>
    <mergeCell ref="B183:B184"/>
    <mergeCell ref="E183:E184"/>
    <mergeCell ref="A206:J206"/>
    <mergeCell ref="G218:G227"/>
    <mergeCell ref="B200:B201"/>
    <mergeCell ref="C200:C201"/>
    <mergeCell ref="D200:D201"/>
    <mergeCell ref="E200:E201"/>
    <mergeCell ref="F200:F201"/>
    <mergeCell ref="F179:F180"/>
    <mergeCell ref="A156:A157"/>
    <mergeCell ref="B156:B157"/>
    <mergeCell ref="A183:A184"/>
    <mergeCell ref="I239:I248"/>
    <mergeCell ref="D203:D205"/>
    <mergeCell ref="B239:B248"/>
    <mergeCell ref="C239:C248"/>
    <mergeCell ref="C150:C155"/>
    <mergeCell ref="E203:E205"/>
    <mergeCell ref="A203:A205"/>
    <mergeCell ref="B203:B205"/>
    <mergeCell ref="A202:B202"/>
    <mergeCell ref="C168:J168"/>
    <mergeCell ref="A174:B174"/>
    <mergeCell ref="A195:B195"/>
    <mergeCell ref="F183:F184"/>
    <mergeCell ref="C195:J195"/>
    <mergeCell ref="A192:B192"/>
    <mergeCell ref="C203:C205"/>
    <mergeCell ref="C166:J166"/>
    <mergeCell ref="B179:B180"/>
    <mergeCell ref="C187:C188"/>
    <mergeCell ref="D187:D188"/>
    <mergeCell ref="E187:E188"/>
    <mergeCell ref="A72:B72"/>
    <mergeCell ref="C141:J141"/>
    <mergeCell ref="C136:J136"/>
    <mergeCell ref="A99:A100"/>
    <mergeCell ref="B99:B100"/>
    <mergeCell ref="C99:C100"/>
    <mergeCell ref="D99:D100"/>
    <mergeCell ref="E99:E100"/>
    <mergeCell ref="F99:F100"/>
    <mergeCell ref="A122:A123"/>
    <mergeCell ref="B122:B123"/>
    <mergeCell ref="F122:F123"/>
    <mergeCell ref="F97:F98"/>
    <mergeCell ref="A44:B44"/>
    <mergeCell ref="C44:J44"/>
    <mergeCell ref="C79:J79"/>
    <mergeCell ref="A150:A155"/>
    <mergeCell ref="B119:B121"/>
    <mergeCell ref="F59:F62"/>
    <mergeCell ref="C68:J68"/>
    <mergeCell ref="C48:J48"/>
    <mergeCell ref="B59:B62"/>
    <mergeCell ref="A115:A117"/>
    <mergeCell ref="A148:A149"/>
    <mergeCell ref="B115:B117"/>
    <mergeCell ref="C115:C117"/>
    <mergeCell ref="C59:C62"/>
    <mergeCell ref="D59:D62"/>
    <mergeCell ref="A65:B65"/>
    <mergeCell ref="B148:B149"/>
    <mergeCell ref="A97:A98"/>
    <mergeCell ref="B97:B98"/>
    <mergeCell ref="A68:B68"/>
    <mergeCell ref="C72:J72"/>
    <mergeCell ref="A101:B101"/>
    <mergeCell ref="A118:B118"/>
    <mergeCell ref="D97:D98"/>
    <mergeCell ref="B333:B334"/>
    <mergeCell ref="A348:B348"/>
    <mergeCell ref="C348:J348"/>
    <mergeCell ref="A333:A334"/>
    <mergeCell ref="F354:F356"/>
    <mergeCell ref="F351:F352"/>
    <mergeCell ref="B351:B352"/>
    <mergeCell ref="C351:C352"/>
    <mergeCell ref="C350:J350"/>
    <mergeCell ref="D351:D352"/>
    <mergeCell ref="A341:A342"/>
    <mergeCell ref="B341:B342"/>
    <mergeCell ref="C341:C342"/>
    <mergeCell ref="D341:D342"/>
    <mergeCell ref="E341:E342"/>
    <mergeCell ref="A313:J313"/>
    <mergeCell ref="A314:B314"/>
    <mergeCell ref="A187:A188"/>
    <mergeCell ref="B187:B188"/>
    <mergeCell ref="H239:H248"/>
    <mergeCell ref="A164:B164"/>
    <mergeCell ref="A1:P1"/>
    <mergeCell ref="G17:J17"/>
    <mergeCell ref="C19:C20"/>
    <mergeCell ref="E115:E117"/>
    <mergeCell ref="E59:E62"/>
    <mergeCell ref="P239:P248"/>
    <mergeCell ref="J239:J248"/>
    <mergeCell ref="K239:K248"/>
    <mergeCell ref="L239:L248"/>
    <mergeCell ref="M239:M248"/>
    <mergeCell ref="O239:O248"/>
    <mergeCell ref="E97:E98"/>
    <mergeCell ref="F115:F117"/>
    <mergeCell ref="D115:D117"/>
    <mergeCell ref="C148:C149"/>
    <mergeCell ref="A171:B171"/>
    <mergeCell ref="E172:E173"/>
    <mergeCell ref="A207:B207"/>
    <mergeCell ref="C299:J299"/>
    <mergeCell ref="B292:B294"/>
    <mergeCell ref="E278:E279"/>
    <mergeCell ref="F278:F279"/>
    <mergeCell ref="C278:C279"/>
    <mergeCell ref="A291:B291"/>
    <mergeCell ref="B278:B279"/>
    <mergeCell ref="A301:B301"/>
    <mergeCell ref="B251:B253"/>
    <mergeCell ref="F251:F253"/>
    <mergeCell ref="A289:B289"/>
    <mergeCell ref="C292:C294"/>
    <mergeCell ref="F263:F264"/>
    <mergeCell ref="C263:C264"/>
    <mergeCell ref="F292:F294"/>
    <mergeCell ref="D251:D253"/>
    <mergeCell ref="F273:F276"/>
    <mergeCell ref="B263:B264"/>
    <mergeCell ref="E263:E264"/>
    <mergeCell ref="D259:D262"/>
    <mergeCell ref="A259:A262"/>
    <mergeCell ref="B259:B262"/>
    <mergeCell ref="E259:E262"/>
    <mergeCell ref="A292:A294"/>
    <mergeCell ref="P218:P227"/>
    <mergeCell ref="C164:J164"/>
    <mergeCell ref="C218:C227"/>
    <mergeCell ref="E148:E149"/>
    <mergeCell ref="H208:H217"/>
    <mergeCell ref="D179:D180"/>
    <mergeCell ref="A119:A121"/>
    <mergeCell ref="O218:O227"/>
    <mergeCell ref="D119:D121"/>
    <mergeCell ref="E119:E121"/>
    <mergeCell ref="F119:F121"/>
    <mergeCell ref="C119:C121"/>
    <mergeCell ref="F148:F149"/>
    <mergeCell ref="F150:F155"/>
    <mergeCell ref="A168:B168"/>
    <mergeCell ref="E179:E180"/>
    <mergeCell ref="L218:L227"/>
    <mergeCell ref="M218:M227"/>
    <mergeCell ref="N218:N227"/>
    <mergeCell ref="A136:B136"/>
    <mergeCell ref="A218:A227"/>
    <mergeCell ref="A166:B166"/>
    <mergeCell ref="A141:B141"/>
    <mergeCell ref="K218:K227"/>
    <mergeCell ref="C65:J65"/>
    <mergeCell ref="C156:C157"/>
    <mergeCell ref="D156:D157"/>
    <mergeCell ref="E156:E157"/>
    <mergeCell ref="F156:F157"/>
    <mergeCell ref="G156:G157"/>
    <mergeCell ref="H156:H157"/>
    <mergeCell ref="I156:I157"/>
    <mergeCell ref="C122:C123"/>
    <mergeCell ref="D122:D123"/>
    <mergeCell ref="E122:E123"/>
    <mergeCell ref="D148:D149"/>
    <mergeCell ref="C97:C98"/>
    <mergeCell ref="C174:J174"/>
    <mergeCell ref="B150:B155"/>
    <mergeCell ref="B172:B173"/>
    <mergeCell ref="A278:A279"/>
    <mergeCell ref="A316:J316"/>
    <mergeCell ref="A320:B320"/>
    <mergeCell ref="C320:J320"/>
    <mergeCell ref="A14:A15"/>
    <mergeCell ref="B14:B15"/>
    <mergeCell ref="C14:C15"/>
    <mergeCell ref="D14:D15"/>
    <mergeCell ref="E14:E15"/>
    <mergeCell ref="F14:F15"/>
    <mergeCell ref="G14:G15"/>
    <mergeCell ref="H14:H15"/>
    <mergeCell ref="A18:B18"/>
    <mergeCell ref="C18:J18"/>
    <mergeCell ref="F172:F173"/>
    <mergeCell ref="E150:E155"/>
    <mergeCell ref="C171:J171"/>
    <mergeCell ref="C118:J118"/>
    <mergeCell ref="C130:J130"/>
    <mergeCell ref="C172:C173"/>
    <mergeCell ref="D172:D173"/>
    <mergeCell ref="D4:L4"/>
    <mergeCell ref="A53:A54"/>
    <mergeCell ref="B53:B54"/>
    <mergeCell ref="C53:C54"/>
    <mergeCell ref="D53:D54"/>
    <mergeCell ref="E53:E54"/>
    <mergeCell ref="F53:F54"/>
    <mergeCell ref="A377:B377"/>
    <mergeCell ref="C377:J377"/>
    <mergeCell ref="A130:B130"/>
    <mergeCell ref="A303:B303"/>
    <mergeCell ref="C303:J303"/>
    <mergeCell ref="A323:B323"/>
    <mergeCell ref="C323:J323"/>
    <mergeCell ref="A375:B375"/>
    <mergeCell ref="C375:J375"/>
    <mergeCell ref="A162:B162"/>
    <mergeCell ref="C162:J162"/>
    <mergeCell ref="A295:A296"/>
    <mergeCell ref="B295:B296"/>
    <mergeCell ref="C295:C296"/>
    <mergeCell ref="D295:D296"/>
    <mergeCell ref="E295:E296"/>
    <mergeCell ref="F295:F296"/>
  </mergeCells>
  <phoneticPr fontId="0" type="noConversion"/>
  <pageMargins left="0.35433070866141736" right="0.39370078740157483" top="0.62992125984251968" bottom="0.39370078740157483" header="0.51181102362204722" footer="0.39370078740157483"/>
  <pageSetup paperSize="9" scale="54" fitToHeight="55" orientation="landscape" r:id="rId1"/>
  <headerFooter alignWithMargins="0"/>
  <rowBreaks count="3" manualBreakCount="3">
    <brk id="387" max="15" man="1"/>
    <brk id="390" max="15" man="1"/>
    <brk id="3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РРО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budjet</cp:lastModifiedBy>
  <cp:lastPrinted>2022-11-02T07:52:00Z</cp:lastPrinted>
  <dcterms:created xsi:type="dcterms:W3CDTF">1996-10-08T23:32:33Z</dcterms:created>
  <dcterms:modified xsi:type="dcterms:W3CDTF">2023-02-09T06:19:53Z</dcterms:modified>
</cp:coreProperties>
</file>