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19155" windowHeight="10950"/>
  </bookViews>
  <sheets>
    <sheet name="готовый 1 и 2" sheetId="1" r:id="rId1"/>
  </sheets>
  <definedNames>
    <definedName name="_xlnm._FilterDatabase" localSheetId="0" hidden="1">'готовый 1 и 2'!$A$14:$T$191</definedName>
    <definedName name="_xlnm.Print_Titles" localSheetId="0">'готовый 1 и 2'!$11:$13</definedName>
  </definedNames>
  <calcPr calcId="114210" fullCalcOnLoad="1"/>
</workbook>
</file>

<file path=xl/calcChain.xml><?xml version="1.0" encoding="utf-8"?>
<calcChain xmlns="http://schemas.openxmlformats.org/spreadsheetml/2006/main">
  <c r="L202" i="1"/>
  <c r="L190"/>
  <c r="L175"/>
  <c r="O171"/>
  <c r="P171"/>
  <c r="O175"/>
  <c r="P175"/>
  <c r="O190"/>
  <c r="P190"/>
  <c r="O202"/>
  <c r="P202"/>
  <c r="O209"/>
  <c r="P209"/>
  <c r="O211"/>
  <c r="O215"/>
  <c r="P215"/>
  <c r="P211"/>
  <c r="N215"/>
  <c r="N209"/>
  <c r="N68"/>
  <c r="M215"/>
  <c r="N164"/>
  <c r="O164"/>
  <c r="P164"/>
  <c r="P163"/>
  <c r="N166"/>
  <c r="N163"/>
  <c r="O166"/>
  <c r="O163"/>
  <c r="P166"/>
  <c r="M166"/>
  <c r="L166"/>
  <c r="L164"/>
  <c r="L163"/>
  <c r="M164"/>
  <c r="M140"/>
  <c r="M74"/>
  <c r="M43"/>
  <c r="M35"/>
  <c r="L43"/>
  <c r="P95"/>
  <c r="P140"/>
  <c r="P149"/>
  <c r="P161"/>
  <c r="O161"/>
  <c r="N161"/>
  <c r="O149"/>
  <c r="N149"/>
  <c r="O95"/>
  <c r="O140"/>
  <c r="O94"/>
  <c r="P74"/>
  <c r="O74"/>
  <c r="P51"/>
  <c r="O51"/>
  <c r="P35"/>
  <c r="O35"/>
  <c r="N89"/>
  <c r="N74"/>
  <c r="N71"/>
  <c r="N70"/>
  <c r="N43"/>
  <c r="N37"/>
  <c r="N35"/>
  <c r="M161"/>
  <c r="M95"/>
  <c r="M149"/>
  <c r="N95"/>
  <c r="N94"/>
  <c r="N140"/>
  <c r="L161"/>
  <c r="L95"/>
  <c r="L140"/>
  <c r="L149"/>
  <c r="M89"/>
  <c r="M58"/>
  <c r="N175"/>
  <c r="M175"/>
  <c r="N190"/>
  <c r="M190"/>
  <c r="M209"/>
  <c r="L209"/>
  <c r="N202"/>
  <c r="M202"/>
  <c r="L170"/>
  <c r="L215"/>
  <c r="L211"/>
  <c r="O89"/>
  <c r="P89"/>
  <c r="O71"/>
  <c r="O70"/>
  <c r="O68"/>
  <c r="O58"/>
  <c r="N55"/>
  <c r="N54"/>
  <c r="N17"/>
  <c r="N16"/>
  <c r="N15"/>
  <c r="N19"/>
  <c r="N26"/>
  <c r="N25"/>
  <c r="N33"/>
  <c r="N32"/>
  <c r="N31"/>
  <c r="N40"/>
  <c r="N48"/>
  <c r="N47"/>
  <c r="N60"/>
  <c r="N62"/>
  <c r="N58"/>
  <c r="N79"/>
  <c r="N81"/>
  <c r="N86"/>
  <c r="N85"/>
  <c r="N45"/>
  <c r="O86"/>
  <c r="P86"/>
  <c r="P85"/>
  <c r="O79"/>
  <c r="P79"/>
  <c r="P81"/>
  <c r="P71"/>
  <c r="P70"/>
  <c r="O60"/>
  <c r="O57"/>
  <c r="O62"/>
  <c r="P60"/>
  <c r="P62"/>
  <c r="P68"/>
  <c r="P58"/>
  <c r="O33"/>
  <c r="O32"/>
  <c r="O37"/>
  <c r="O40"/>
  <c r="O43"/>
  <c r="O31"/>
  <c r="P33"/>
  <c r="P32"/>
  <c r="P31"/>
  <c r="P37"/>
  <c r="P40"/>
  <c r="P43"/>
  <c r="L81"/>
  <c r="M48"/>
  <c r="M47"/>
  <c r="O48"/>
  <c r="O47"/>
  <c r="P48"/>
  <c r="L48"/>
  <c r="L51"/>
  <c r="L86"/>
  <c r="M86"/>
  <c r="M85"/>
  <c r="M55"/>
  <c r="O55"/>
  <c r="O54"/>
  <c r="P55"/>
  <c r="L55"/>
  <c r="L54"/>
  <c r="M26"/>
  <c r="M25"/>
  <c r="M60"/>
  <c r="M57"/>
  <c r="M62"/>
  <c r="M68"/>
  <c r="M163"/>
  <c r="L60"/>
  <c r="L35"/>
  <c r="L33"/>
  <c r="L32"/>
  <c r="L31"/>
  <c r="N171"/>
  <c r="N211"/>
  <c r="M211"/>
  <c r="M171"/>
  <c r="L171"/>
  <c r="M71"/>
  <c r="M70"/>
  <c r="L74"/>
  <c r="L71"/>
  <c r="L70"/>
  <c r="M45"/>
  <c r="O45"/>
  <c r="P45"/>
  <c r="L45"/>
  <c r="P19"/>
  <c r="M81"/>
  <c r="L89"/>
  <c r="L68"/>
  <c r="L58"/>
  <c r="L62"/>
  <c r="P17"/>
  <c r="P16"/>
  <c r="P15"/>
  <c r="P26"/>
  <c r="P25"/>
  <c r="P54"/>
  <c r="M17"/>
  <c r="M16"/>
  <c r="M15"/>
  <c r="M19"/>
  <c r="M33"/>
  <c r="M32"/>
  <c r="M31"/>
  <c r="M37"/>
  <c r="M40"/>
  <c r="M54"/>
  <c r="M79"/>
  <c r="M78"/>
  <c r="O17"/>
  <c r="O16"/>
  <c r="O15"/>
  <c r="O19"/>
  <c r="O26"/>
  <c r="O25"/>
  <c r="L85"/>
  <c r="L79"/>
  <c r="L78"/>
  <c r="L40"/>
  <c r="L19"/>
  <c r="A71"/>
  <c r="A72"/>
  <c r="A73"/>
  <c r="A75"/>
  <c r="A58"/>
  <c r="L26"/>
  <c r="L25"/>
  <c r="L17"/>
  <c r="L16"/>
  <c r="L15"/>
  <c r="L37"/>
  <c r="P170"/>
  <c r="P169"/>
  <c r="N170"/>
  <c r="N169"/>
  <c r="P57"/>
  <c r="O78"/>
  <c r="O170"/>
  <c r="O169"/>
  <c r="M170"/>
  <c r="M169"/>
  <c r="L57"/>
  <c r="N57"/>
  <c r="P94"/>
  <c r="P47"/>
  <c r="P14"/>
  <c r="M94"/>
  <c r="L47"/>
  <c r="L14"/>
  <c r="P78"/>
  <c r="O85"/>
  <c r="N78"/>
  <c r="L94"/>
  <c r="M14"/>
  <c r="N14"/>
  <c r="L169"/>
  <c r="O14"/>
</calcChain>
</file>

<file path=xl/sharedStrings.xml><?xml version="1.0" encoding="utf-8"?>
<sst xmlns="http://schemas.openxmlformats.org/spreadsheetml/2006/main" count="2026" uniqueCount="385">
  <si>
    <t>Управление образования администрации муниципального образования Каневской район</t>
  </si>
  <si>
    <t>999</t>
  </si>
  <si>
    <t>Прочие субсидии бюджетам муниципальных районов</t>
  </si>
  <si>
    <t>Администрация муниципального образования Каневской район</t>
  </si>
  <si>
    <t>Отдел культуры администрации муниципального образования Каневской район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</si>
  <si>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</si>
  <si>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024</t>
  </si>
  <si>
    <t>Субвенции бюджетам муниципальных районов на выполнение передаваемых полномочий субъектов Российской Федерации</t>
  </si>
  <si>
    <t>027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</si>
  <si>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</si>
  <si>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029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</si>
  <si>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</si>
  <si>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</si>
  <si>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Контрольно-счетная палата муниципального образования Каневской район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</si>
  <si>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</si>
  <si>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</si>
  <si>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Единый налог на вмененный доход для отдельных видов деятельности</t>
  </si>
  <si>
    <t xml:space="preserve">Единый налог на вмененный доход для отдельных видов деятельности (за налоговые периоды, истекшие до 1 января 2011 года) </t>
  </si>
  <si>
    <t>Единый сельскохозяйственный налог</t>
  </si>
  <si>
    <t xml:space="preserve">Налог, взимаемы в связи с применением патентной системы налогообложения </t>
  </si>
  <si>
    <t xml:space="preserve">Налог, взимаемы в связи с применением патентной системы налогообложения, зачисляемый в бюджеты муниципальных районов </t>
  </si>
  <si>
    <t>Финансовый орган</t>
  </si>
  <si>
    <t>Наименование публично-правового образования</t>
  </si>
  <si>
    <t>Единица измерения</t>
  </si>
  <si>
    <t>тыс. рублей</t>
  </si>
  <si>
    <t>Наименование группы источников доходов бюджетов /наименование источника дохода бюджета</t>
  </si>
  <si>
    <t>Код классификации доходов бюджетов</t>
  </si>
  <si>
    <t>Наименование кода классификации доходов бюджетов</t>
  </si>
  <si>
    <t>код вида доходов бюджетов</t>
  </si>
  <si>
    <t>код подвида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</si>
  <si>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</si>
  <si>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</si>
  <si>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</si>
  <si>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</si>
  <si>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</si>
  <si>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</si>
  <si>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</si>
  <si>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НАЛОГОВЫЕ И НЕНАЛОГОВЫЕ ДОХОДЫ</t>
  </si>
  <si>
    <t>00</t>
  </si>
  <si>
    <t>000</t>
  </si>
  <si>
    <t>0000</t>
  </si>
  <si>
    <t>НАЛОГИ НА ПРИБЫЛЬ, ДОХОДЫ</t>
  </si>
  <si>
    <t>01</t>
  </si>
  <si>
    <t>Налог на прибыль организаций</t>
  </si>
  <si>
    <t>110</t>
  </si>
  <si>
    <t>010</t>
  </si>
  <si>
    <t>Налог на прибыль организаций, зачисляемый в бюджеты бюджетной системы Российской Федерации по соответствующим ставкам</t>
  </si>
  <si>
    <t>012</t>
  </si>
  <si>
    <t>02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</si>
  <si>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</si>
  <si>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014</t>
  </si>
  <si>
    <t>020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</si>
  <si>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</si>
  <si>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</si>
  <si>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</si>
  <si>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</si>
  <si>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</si>
  <si>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</si>
  <si>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</si>
  <si>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ВОЗВРАТ ОСТАТКОВ СУБСИДИЙ на организацию бесплатного горячего питанияобучающихся, получающих начальное общее образование в государственных и муниципальных образовательных организациях, из бюджетов муниципальных районов</t>
  </si>
  <si>
    <t>ВОЗВРАТ ОСТАТКОВ иных межбюджетных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бюджета муниципальных районов</t>
  </si>
  <si>
    <t>НАЛОГИ НА ТОВАРЫ (РАБОТЫ, УСЛУГИ), РЕАЛИЗУЕМЫЕ НА ТЕРРИТОРИИ РОССИЙСКОЙ ФЕДЕРАЦИИ</t>
  </si>
  <si>
    <t>03</t>
  </si>
  <si>
    <t>1</t>
  </si>
  <si>
    <t>Акцизы по подакцизным товарам (продукции), производимым на территории Российской Федерации</t>
  </si>
  <si>
    <t>182</t>
  </si>
  <si>
    <t>011</t>
  </si>
  <si>
    <t>100</t>
  </si>
  <si>
    <t>120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</si>
  <si>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</si>
  <si>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</si>
  <si>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</si>
  <si>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</si>
  <si>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</si>
  <si>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</si>
  <si>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</si>
  <si>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код главного администратора доходов  бюджета</t>
  </si>
  <si>
    <t>Наименование главного администратора доходов бюджета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</si>
  <si>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</si>
  <si>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</si>
  <si>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05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</si>
  <si>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</si>
  <si>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</si>
  <si>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</si>
  <si>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021</t>
  </si>
  <si>
    <t>050</t>
  </si>
  <si>
    <t>06</t>
  </si>
  <si>
    <t>04</t>
  </si>
  <si>
    <t>07</t>
  </si>
  <si>
    <t>ГОСУДАРСТВЕННАЯ ПОШЛИНА</t>
  </si>
  <si>
    <t>08</t>
  </si>
  <si>
    <t>Доходы от оказания платных услуг (работ)</t>
  </si>
  <si>
    <t>995</t>
  </si>
  <si>
    <t>Прочие доходы от оказания платных услуг (работ) получателями средств бюджетов муниципальных районов</t>
  </si>
  <si>
    <t>Доходы от компенсации затрат государства</t>
  </si>
  <si>
    <t>Прочие доходы от компенсации затрат бюджетов муниципальных районов</t>
  </si>
  <si>
    <t>925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</si>
  <si>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</si>
  <si>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</si>
  <si>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</si>
  <si>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910</t>
  </si>
  <si>
    <t>Прочие неналоговые доходы бюджетов муниципальных районов</t>
  </si>
  <si>
    <t>ЗАДОЛЖЕННОСТЬ И ПЕРЕРАСЧЕТЫ ПО ОТМЕНЕННЫМ НАЛОГАМ, СБОРАМ И ИНЫМ ОБЯЗАТЕЛЬНЫМ ПЛАТЕЖАМ</t>
  </si>
  <si>
    <t>09</t>
  </si>
  <si>
    <t>11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</si>
  <si>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</si>
  <si>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</si>
  <si>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</si>
  <si>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</si>
  <si>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ПЛАТЕЖИ ПРИ ПОЛЬЗОВАНИИ ПРИРОДНЫМИ РЕСУРСАМИ</t>
  </si>
  <si>
    <t>12</t>
  </si>
  <si>
    <t>Плата за негативное воздействие на окружающую среду</t>
  </si>
  <si>
    <t>048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</si>
  <si>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</si>
  <si>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</si>
  <si>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</si>
  <si>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070</t>
  </si>
  <si>
    <t>013</t>
  </si>
  <si>
    <t>015</t>
  </si>
  <si>
    <t>ДОХОДЫ ОТ ОКАЗАНИЯ ПЛАТНЫХ УСЛУГ (РАБОТ) И КОМПЕНСАЦИИ ЗАТРАТ ГОСУДАРСТВА</t>
  </si>
  <si>
    <t>13</t>
  </si>
  <si>
    <t>840</t>
  </si>
  <si>
    <t>ГОСУДАРСТВЕННАЯ ЖИЛИЩНАЯ ИНСПЕКЦИЯ  КРАСНОДАРСКОГО КРАЯ</t>
  </si>
  <si>
    <t>313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</si>
  <si>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</si>
  <si>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(без проведения торгов)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</si>
  <si>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(по результатам торгов)</t>
  </si>
  <si>
    <t>819</t>
  </si>
  <si>
    <t>Министерство сельского хозяйства и перерабатывающей промышленности  КРАСНОДАРСКОГО КРАЯ</t>
  </si>
  <si>
    <t>Платежи, уплаченные в целях возмещения вреда</t>
  </si>
  <si>
    <t>854</t>
  </si>
  <si>
    <t>Министерство природных ресурсов КРАСНОДАРСКОГО КРАЯ</t>
  </si>
  <si>
    <t>Платежи по искам о возмещении вреда, причиненного окружающей среде, а также платежи, уплаченные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такдже вреда, причиненного водным объектам), подлежащие зачислению в бюджет муниципального образования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</si>
  <si>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учреждением) муниципального района (пени по договорам аренды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учреждений))</t>
  </si>
  <si>
    <t xml:space="preserve">Доходы от оказания платных услуг (работ)и компенсации затрат государств
</t>
  </si>
  <si>
    <t>410</t>
  </si>
  <si>
    <t>1000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</si>
  <si>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</si>
  <si>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ПРОДАЖИ МАТЕРИАЛЬНЫХ И НЕМАТЕРИАЛЬНЫХ АКТИВОВ</t>
  </si>
  <si>
    <t>14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</si>
  <si>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</si>
  <si>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</si>
  <si>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140</t>
  </si>
  <si>
    <t>ШТРАФЫ, САНКЦИИ, ВОЗМЕЩЕНИЕ УЩЕРБА</t>
  </si>
  <si>
    <t>16</t>
  </si>
  <si>
    <t>Штрафы, санкции, возмещение ущерба</t>
  </si>
  <si>
    <t>188</t>
  </si>
  <si>
    <t>25</t>
  </si>
  <si>
    <t>053</t>
  </si>
  <si>
    <t>30</t>
  </si>
  <si>
    <t>Реестр источников доходов бюджета муниципального образования Каневской район</t>
  </si>
  <si>
    <t>Финансовое управление администрации муниципального образования Каневской район</t>
  </si>
  <si>
    <t>Каневской район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</si>
  <si>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</si>
  <si>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</si>
  <si>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921</t>
  </si>
  <si>
    <t>150</t>
  </si>
  <si>
    <t>Государственная пошлина за выдачу разрешения на установку рекламной конструкции</t>
  </si>
  <si>
    <t>Прочие налоги и сборы (по отмененным местным налогам и сборам)</t>
  </si>
  <si>
    <t>905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</si>
  <si>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</si>
  <si>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</si>
  <si>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025</t>
  </si>
  <si>
    <t>035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</si>
  <si>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</si>
  <si>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муниципальных районов (за исключением земельных участков)</t>
  </si>
  <si>
    <t>075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</si>
  <si>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</si>
  <si>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ПРОЧИЕ НЕНАЛОГОВЫЕ ДОХОДЫ</t>
  </si>
  <si>
    <t>17</t>
  </si>
  <si>
    <t>180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</si>
  <si>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</si>
  <si>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</si>
  <si>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</si>
  <si>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                                     </t>
  </si>
  <si>
    <t>Прочие местные налоги и сборы, мобилизуемые на территориях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</si>
  <si>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</si>
  <si>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Плата за выбросы загрязняющих веществ, обзазующихся при сжигании на факельных установках и (или) рассеивании попутного нефтянного газа</t>
  </si>
  <si>
    <t>18</t>
  </si>
  <si>
    <t>29</t>
  </si>
  <si>
    <t>15</t>
  </si>
  <si>
    <t>35</t>
  </si>
  <si>
    <t>082</t>
  </si>
  <si>
    <t>60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</si>
  <si>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</si>
  <si>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ФЕДЕРАЛЬНАЯ НАЛОГОВАЯ СЛУЖБА</t>
  </si>
  <si>
    <t>ФЕДЕРАЛЬНОЕ КАЗНАЧЕЙСТВО</t>
  </si>
  <si>
    <t>УПРАВЛЕНИЕ ИМУЩЕСТВЕННЫХ ОТНОШЕНИЙ АДМИНИСТРАЦИИ МУНИЦИПАЛЬНОГО ОБРАЗОВАНИЯ КАНЕВСКОЙ РАЙОН</t>
  </si>
  <si>
    <t>ФИНАНСОВОЕ УПРАВЛЕНИЕ АДМИНИСТРАЦИИ МУНИЦИПАЛЬНОГО ОБРАХОВАНИЯ КАНЕВСКОЙ РАЙОН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</si>
  <si>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</si>
  <si>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</si>
  <si>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ФЕДЕРАЛЬНАЯ СЛУЖБА ПО НАДЗОРУ В СФЕРЕ ПРИРОДОПОЛЬЗОВАНИЯ</t>
  </si>
  <si>
    <t>926</t>
  </si>
  <si>
    <t>900</t>
  </si>
  <si>
    <t>Административные штрафы, установленные Главой 6 Кодекса РФ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незаконные, хранение, перевозку растений, содержащих наркотические средствапсихо активных веществ)</t>
  </si>
  <si>
    <t>0023</t>
  </si>
  <si>
    <t>0024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</si>
  <si>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муниципальным казенным учреждением муниципального района (пени по договорам аренды имущества, составляющего казну муниципальных районов (за исключением земельных участков))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</si>
  <si>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муниципальным казенным учреждением муниципального района (пени по договорам аренды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 бюджетных и автономных учреждений))</t>
  </si>
  <si>
    <t>ОТДЕЛ КУЛЬТУРЫ АДМИНИСТРАЦИИ МУНИЦИПАЛЬНОГО ОБРАЗОВАНИЯ КАНЕВСКОЙ РАЙОН</t>
  </si>
  <si>
    <t>УПРАВЛЕНИЕ ОБРАЗОВАНИЯ АДМИНИСТРАЦИИ МУНИЦИПАЛЬНОГО ОБРАЗОВАНИЯ КАНЕВСКОЙ РАЙОН</t>
  </si>
  <si>
    <t>КОНТРОЛЬНО-СЧЕТНАЯ ПАЛАТА МУНИЦИПАЛЬНОГО ОБРАЗОВАНИЯ КАНЕВСКОЙ РАЙОН</t>
  </si>
  <si>
    <t>0035</t>
  </si>
  <si>
    <t>Административные штрафы, установленные Главой 5 Кодекса РФ об административных правонарушениях, за административные правонарушения, посягающие на права граждан, налагаемые  мировыми судьями, комиссиями по делам несовершеннолетних и защите их прав (штафы за неисполнение родителями и иными законными представителями несовершеннолетних обязанностей по содержанию и воспитанию несовершеннолетних)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</si>
  <si>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(штрафы за нарушение требований промышленной безопасности или условий лицензий на осуществление видов деятельности в области промышленной безопасности опасных производственных объектов)</t>
  </si>
  <si>
    <t>0001</t>
  </si>
  <si>
    <t>103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</si>
  <si>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 (иные штрафы)</t>
  </si>
  <si>
    <t>0111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</si>
  <si>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организаторами азартных игр в букмекерской конторе и тотализаторе требований к заключению пари на официальные спортивные соревнования и проведению других азартных игр)</t>
  </si>
  <si>
    <t xml:space="preserve">Субсидии бюджетам муниципальных районов на реализацию мероприятий государственной программы РФ "Доступная среда" </t>
  </si>
  <si>
    <t>304</t>
  </si>
  <si>
    <t>469</t>
  </si>
  <si>
    <t>45</t>
  </si>
  <si>
    <t>303</t>
  </si>
  <si>
    <t>49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</si>
  <si>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</si>
  <si>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Прочие межбюджетные трансферты, передаваемые бюджетам муниципальных районов</t>
  </si>
  <si>
    <t>Субвенции бюджетам муниципальных районов на проведение Всероссийской переписи населения 2020 года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</si>
  <si>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</si>
  <si>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</si>
  <si>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25 ноября 2020 года</t>
  </si>
  <si>
    <t xml:space="preserve">Начальник отдела доходов финансового управления                                                                                                 Н.П.Полякова  </t>
  </si>
  <si>
    <t xml:space="preserve">Начальник бюджетного отдела  финансового управления                                                                                         М.В.Панченко </t>
  </si>
  <si>
    <t>Начальник финансового управления                                                                                                                          А.И.Битюков</t>
  </si>
  <si>
    <t>Показатели прогноза доходов в 2021 году в соответствии с решением Совета муниципального образования Каневской район по состоянию на 23.12.20 г.</t>
  </si>
  <si>
    <t>Оценка исполнения 2021 года</t>
  </si>
  <si>
    <t>Показатели прогноза доходов бюджета на 2022 год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</si>
  <si>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</si>
  <si>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МИНИСТЕРСТВО ВНУТРЕННИХ ДЕЛ РОССИЙСКОЙ ФЕДЕРАЦИИ</t>
  </si>
  <si>
    <t xml:space="preserve">Дотации бюджетам муниципальных районов на поддержку мер по обеспечению сбалансированности бюджетов </t>
  </si>
  <si>
    <t>002</t>
  </si>
  <si>
    <t>40</t>
  </si>
  <si>
    <t>497</t>
  </si>
  <si>
    <t>Субсидии бюджетам муниципальных районов на реализацию мероприятий по обеспечению жильем молодых семей</t>
  </si>
  <si>
    <t>519</t>
  </si>
  <si>
    <t>Субсидии бюджетам муниципальных районов на поддержку отрасли культуры</t>
  </si>
  <si>
    <t xml:space="preserve">Единый сельскохозяйственный налог (за налоговые периоды, истекшие до 1 января 2011 года) </t>
  </si>
  <si>
    <t>174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</si>
  <si>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 )крупногабаритных грузов, зачисляемая в бюджеты муниципальных районов</t>
  </si>
  <si>
    <t>169</t>
  </si>
  <si>
    <t>228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</si>
  <si>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</si>
  <si>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Отдел по физической культуре и спорту администрации муниципального образования Каневской район</t>
  </si>
  <si>
    <t>Управление имущественных отношений администрации муниципального образования Каневской район</t>
  </si>
  <si>
    <t>Прочие дотации бюджетам муниципальных районов</t>
  </si>
  <si>
    <t>10</t>
  </si>
  <si>
    <t>20</t>
  </si>
  <si>
    <t>Субсидии бюджетам бюджетой системы РФ</t>
  </si>
  <si>
    <t>Субвенции бюджетам бюджетой системы РФ</t>
  </si>
  <si>
    <t>Иные межбюджетые трансферты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</si>
  <si>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</si>
  <si>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бюджетными учреждениями остатков субсидий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</si>
  <si>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</si>
  <si>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320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</si>
  <si>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муниципальных районов</t>
  </si>
  <si>
    <t>0026</t>
  </si>
  <si>
    <t>0025</t>
  </si>
  <si>
    <t>0042</t>
  </si>
  <si>
    <t>ПРОЧИЕ БЕЗВОЗМЕЗДНЫЕ ПОСТУПЛЕНИЯ</t>
  </si>
  <si>
    <t>Прочие безвозмездные поступления в бюжеты муниципальных районов</t>
  </si>
  <si>
    <t>НАЛОГ НА ИМУЩЕСТВО ОРГАНИЗАЦИЙ</t>
  </si>
  <si>
    <t>Налог на имущество организаций по имуществу, входящему в Единую систему газоснабжения</t>
  </si>
  <si>
    <t>041</t>
  </si>
  <si>
    <t>042</t>
  </si>
  <si>
    <t>Плата за размещение отходов производства</t>
  </si>
  <si>
    <t>Плата за размещение твердых коммунальных отходов</t>
  </si>
  <si>
    <t>123</t>
  </si>
  <si>
    <t>ОТДЕЛ КУЛЬТУРЫ МУНИЦИПАЛЬНОГО ОБРАЗОВАНИЯ КАНЕВСКОЙ РАЙОН</t>
  </si>
  <si>
    <t>157</t>
  </si>
  <si>
    <t>090</t>
  </si>
  <si>
    <t>077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</si>
  <si>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</si>
  <si>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Управление стротельства администрации муниципального образования Каневской район</t>
  </si>
  <si>
    <t xml:space="preserve">Прочие безвозмездные поступления </t>
  </si>
  <si>
    <t>на 01 мая 2021 года</t>
  </si>
  <si>
    <t>833</t>
  </si>
  <si>
    <t>Департамент ветеринарии Краснодарского края</t>
  </si>
  <si>
    <t>0091</t>
  </si>
  <si>
    <t>Административные штрафы, установленные Главой 15 Кодекса РФ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</si>
  <si>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Административные штрафы, установленные Главой 12 Кодекса РФ об административных правонарушениях, за административные правонарушения в области дорожного движения</t>
  </si>
  <si>
    <t>Административные штрафы, установленные Главой 12 Кодекса РФ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</si>
  <si>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Административные штрафы, установленные Кодексом РФ об административных правонарушениях</t>
  </si>
  <si>
    <t>Административные штрафы, установленные Главой 15 Кодекса РФ об административных правонарушениях, за административные правонарушения в области финансов, налогов и сборов, страхования , рынка ценных бумаг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</si>
  <si>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РФ, иной организацией, действующей от имени РФ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</si>
  <si>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муниципальным казенным учреждением муниципального района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</si>
  <si>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</si>
  <si>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</si>
  <si>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0002</t>
  </si>
  <si>
    <t>Платежи в целях возмещения причиненного ущерба (убытков)</t>
  </si>
  <si>
    <t>0051</t>
  </si>
  <si>
    <t>МИНИСТЕРСТВО ВНУТРЕННИХ ДЕЛ КРАСНОДАРСКОГО КРАЯ</t>
  </si>
  <si>
    <t>129</t>
  </si>
  <si>
    <t>НЕВЫЯСНЕННЫЕ ПОСТУПЛЕНИЯ</t>
  </si>
  <si>
    <t>НЕВЫЯСНЕННЫЕ ПОСТУПЛЕНИЯ, зачисляемые в  бюджеты муниципальных районов</t>
  </si>
  <si>
    <t>924</t>
  </si>
  <si>
    <t>6000</t>
  </si>
  <si>
    <t>0021</t>
  </si>
  <si>
    <t>141</t>
  </si>
  <si>
    <t>ФЕДЕРАЛЬНАЯ СЛУЖБА ПО НАДЗОРУ В СФЕРЕ ЗАЩИТЫ ПРАВ ПОТРЕБИТЕЛЕЙ И БЛАГОПОЛУЧИЯ ЧЕЛОВЕКА</t>
  </si>
  <si>
    <t>321</t>
  </si>
  <si>
    <t>ФЕДЕРАЛЬНАЯ СЛУЖБА ГОСУДАРСТВЕННОЙ РЕГИСТРАЦИИ, КАДАСТРА И КАРТОГРАФИИ</t>
  </si>
  <si>
    <t>836</t>
  </si>
  <si>
    <t>153</t>
  </si>
  <si>
    <t>9000</t>
  </si>
  <si>
    <t>Департамент по обеспечению деятельности мировых судей Краснодарского края</t>
  </si>
  <si>
    <t>203</t>
  </si>
  <si>
    <t>061</t>
  </si>
  <si>
    <t>063</t>
  </si>
  <si>
    <t>0022</t>
  </si>
  <si>
    <t xml:space="preserve">Показатели
прогноза доходов бюджета на 2023 год
</t>
  </si>
  <si>
    <t>4000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</si>
  <si>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прочие поступления)</t>
  </si>
  <si>
    <t>Административные штрафы, установленные Главой 5 Кодекса РФ об административных правонарушениях, за административные правонарушения, посягающие на права граждан, налагаемые  мировыми судьями, комиссиями по делам несовершеннолетних и защите их прав</t>
  </si>
  <si>
    <t>Административные штрафы, установленные Главой 6 Кодекса РФ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</si>
  <si>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РФ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</si>
  <si>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муниципальным казенным учреждением муниципального района (пени по договорам аренды земельных участков, государственная собственность на которые не разграничена и которыерасположены в границах сельских поселений и межселенных территорий муниципальных районов)</t>
  </si>
  <si>
    <t>Платежи в целях возмещения убытков, причиненных уклонением от заключения с муниципальным органом муниципального района муниципального контракта (за исключением муниципального контракта, финансируемого за счет средств муниципального дорожного фонда)</t>
  </si>
  <si>
    <t>Доходы от денежных взысканий (штрафов), поступающие в счет погашения задолженности, образовавшейся до 1 января 2020 года,подлежащие зачислению в бюджет муниципального образования по нормативам, действующим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</si>
  <si>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</si>
  <si>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Доходы от денежных взысканий (штрафов), поступающие в счет погашения задолженности, образовавшейся до 1 января 2020 года,подлежащие зачислению в федеральный бюджет и бюджет муниципального образования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</si>
  <si>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года,подлежащие зачислению в бюджет муниципального образования по нормативам, действующим в 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</si>
  <si>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учреждением) муниципального района (суммы неосновательного обогащения и проценты за пользование денежными средствами, полученными от использования государственного и муниципального имущества)</t>
  </si>
  <si>
    <t>154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</si>
  <si>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</si>
  <si>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074</t>
  </si>
  <si>
    <t>0030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</si>
  <si>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 (штрафы за нарушение порядка осуществления закупок товаров, работ, услуг для обеспечения государственных и муниципальных нужд)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</si>
  <si>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 </t>
  </si>
  <si>
    <t xml:space="preserve">ФИНАНСОВОЕ УПРАВЛЕНИЕ АДМИНИСТРАЦИИ МУНИЦИПАЛЬНОГО ОБРАЗОВАНИЯ КАНЕВСКОЙ РАЙОН </t>
  </si>
  <si>
    <t>440</t>
  </si>
  <si>
    <t>073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</si>
  <si>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</t>
  </si>
  <si>
    <t>Административные штрафы, установленные Главой 5 Кодекса РФ об административных правонарушениях, за административные правонарушения, посягающие на права граждан, налагаемые  мировыми судьями, комиссиями по делам несовершеннолетних и защите их прав (штафы за нарушение порядка рассмотрения обращений граждан)</t>
  </si>
  <si>
    <t>0059</t>
  </si>
  <si>
    <t>Административные штрафы, установленные Главой 20 Кодекса РФ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 мировыми судьями, комиссиями по делам несовершеннолетних и защите их прав (иные штафы)</t>
  </si>
  <si>
    <t>Административные штрафы, установленные Главой 6 Кодекса РФ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 активных веществ)</t>
  </si>
  <si>
    <t>0017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</si>
  <si>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</si>
  <si>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</si>
  <si>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0019</t>
  </si>
  <si>
    <t>083</t>
  </si>
  <si>
    <t>0028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</si>
  <si>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незаконную рубку, повреждение лесных насаждений или самовольное выкапывание в лесах деревьев, кустарников, лиан)</t>
  </si>
  <si>
    <t>0027</t>
  </si>
  <si>
    <t>0037</t>
  </si>
  <si>
    <t>Административные штрафы, установленные Главой 20 Кодекса РФ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противопоказанийк владению оружием)</t>
  </si>
  <si>
    <t>0008</t>
  </si>
  <si>
    <t>Показатели кассовых поступлений в 2021 году (по состоянию на 01.05.2021 г.) в бюджет района</t>
  </si>
  <si>
    <t>080</t>
  </si>
  <si>
    <t>Налог на доходы физических лиц в части суммы налога, превышающей 650000 рублей, относящейся к части налоговой базы, превышающей 5000000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</si>
  <si>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Административные штрафы, установленные Главой 20 Кодекса РФ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</si>
  <si>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охоты, правил, регламентирующих рыболовство и другие виды пользования объектами животного мира)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</si>
  <si>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нушение требований лесного законодательства об учете древесины и сделок с ней)</t>
  </si>
  <si>
    <t>0281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</si>
  <si>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</si>
  <si>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093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</si>
  <si>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</si>
  <si>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133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</si>
  <si>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</si>
  <si>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143</t>
  </si>
  <si>
    <t>0016</t>
  </si>
  <si>
    <t>0102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</si>
  <si>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осуществление предпринимательской деятельности в области транспорта без лицензии)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</si>
  <si>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</si>
  <si>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РФ),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</si>
  <si>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0005</t>
  </si>
  <si>
    <t>0029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</si>
  <si>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РФ), налагаемые мировыми судьями, комиссиями по делам несовершеннолетних и защите их прав (штрафы за непредоставление (несообщение) сведений, необходимых для осуществления налогового контроля)</t>
  </si>
  <si>
    <t>0006</t>
  </si>
  <si>
    <t>0012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</si>
  <si>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РФ),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</si>
  <si>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РФ),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</si>
  <si>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</si>
  <si>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173</t>
  </si>
  <si>
    <t>0007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</si>
  <si>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осуществляющего муниципальный контроль)</t>
  </si>
  <si>
    <t>193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</si>
  <si>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</si>
  <si>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0013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</si>
  <si>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</si>
  <si>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Безвозмездные поступления от других бюджетов бюджетной системы Российской Федерации</t>
  </si>
  <si>
    <t>001</t>
  </si>
  <si>
    <t>Дотации бюджетам муниципальных районов на выравнивание бюджетной обеспеченности</t>
  </si>
  <si>
    <t>Отдел по физической культуре и спорту администрации муниципального образования Каневский район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</si>
</sst>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&quot;&quot;###,##0.00"/>
  </numFmts>
  <fonts count="26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Arimo"/>
      <family val="2"/>
      <charset val="204"/>
    </font>
    <font>
      <sz val="12"/>
      <color indexed="8"/>
      <name val="Arimo"/>
      <family val="2"/>
      <charset val="204"/>
    </font>
    <font>
      <sz val="11"/>
      <color indexed="12"/>
      <name val="Arimo"/>
      <family val="2"/>
      <charset val="204"/>
    </font>
    <font>
      <b/>
      <sz val="12"/>
      <color indexed="8"/>
      <name val="Arimo"/>
      <family val="2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36"/>
      <name val="Times New Roman"/>
      <family val="1"/>
      <charset val="204"/>
    </font>
    <font>
      <b/>
      <sz val="10"/>
      <color indexed="36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Arimo"/>
      <family val="2"/>
      <charset val="204"/>
    </font>
    <font>
      <sz val="14"/>
      <color indexed="8"/>
      <name val="Arimo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6" fillId="0" borderId="0"/>
  </cellStyleXfs>
  <cellXfs count="11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Fill="1"/>
    <xf numFmtId="0" fontId="2" fillId="0" borderId="0" xfId="0" applyFont="1" applyFill="1"/>
    <xf numFmtId="0" fontId="5" fillId="0" borderId="0" xfId="0" applyFont="1"/>
    <xf numFmtId="0" fontId="5" fillId="0" borderId="0" xfId="0" applyFont="1" applyFill="1"/>
    <xf numFmtId="0" fontId="3" fillId="0" borderId="0" xfId="0" applyFont="1" applyFill="1"/>
    <xf numFmtId="0" fontId="8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7" fillId="0" borderId="0" xfId="0" applyFont="1"/>
    <xf numFmtId="0" fontId="12" fillId="0" borderId="0" xfId="0" applyFont="1" applyAlignment="1">
      <alignment horizontal="left"/>
    </xf>
    <xf numFmtId="0" fontId="12" fillId="0" borderId="0" xfId="0" applyFont="1"/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/>
    </xf>
    <xf numFmtId="49" fontId="11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9" fillId="0" borderId="1" xfId="5" applyNumberFormat="1" applyFont="1" applyFill="1" applyBorder="1" applyAlignment="1" applyProtection="1">
      <alignment horizontal="left" wrapText="1"/>
      <protection hidden="1"/>
    </xf>
    <xf numFmtId="0" fontId="11" fillId="0" borderId="0" xfId="0" applyFont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2" fillId="0" borderId="0" xfId="0" applyFont="1" applyAlignment="1"/>
    <xf numFmtId="0" fontId="14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8" fillId="0" borderId="3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4" fontId="2" fillId="0" borderId="0" xfId="0" applyNumberFormat="1" applyFont="1"/>
    <xf numFmtId="0" fontId="14" fillId="3" borderId="1" xfId="0" applyFont="1" applyFill="1" applyBorder="1" applyAlignment="1">
      <alignment horizontal="center" vertical="center"/>
    </xf>
    <xf numFmtId="49" fontId="14" fillId="3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/>
    </xf>
    <xf numFmtId="49" fontId="14" fillId="3" borderId="1" xfId="0" applyNumberFormat="1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22" fillId="0" borderId="3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49" fontId="22" fillId="3" borderId="1" xfId="0" applyNumberFormat="1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right" vertical="center" wrapText="1"/>
    </xf>
    <xf numFmtId="164" fontId="14" fillId="3" borderId="1" xfId="0" applyNumberFormat="1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right" vertical="center"/>
    </xf>
    <xf numFmtId="164" fontId="11" fillId="0" borderId="1" xfId="0" applyNumberFormat="1" applyFont="1" applyFill="1" applyBorder="1" applyAlignment="1">
      <alignment horizontal="right" vertical="center"/>
    </xf>
    <xf numFmtId="164" fontId="8" fillId="0" borderId="1" xfId="0" applyNumberFormat="1" applyFont="1" applyFill="1" applyBorder="1" applyAlignment="1">
      <alignment horizontal="right" vertical="center"/>
    </xf>
    <xf numFmtId="164" fontId="11" fillId="3" borderId="1" xfId="0" applyNumberFormat="1" applyFont="1" applyFill="1" applyBorder="1" applyAlignment="1">
      <alignment horizontal="right" vertical="center"/>
    </xf>
    <xf numFmtId="164" fontId="19" fillId="0" borderId="1" xfId="0" applyNumberFormat="1" applyFont="1" applyFill="1" applyBorder="1" applyAlignment="1">
      <alignment horizontal="right" vertical="center"/>
    </xf>
    <xf numFmtId="164" fontId="11" fillId="2" borderId="1" xfId="0" applyNumberFormat="1" applyFont="1" applyFill="1" applyBorder="1" applyAlignment="1">
      <alignment horizontal="right" vertical="center"/>
    </xf>
    <xf numFmtId="165" fontId="16" fillId="0" borderId="1" xfId="0" applyNumberFormat="1" applyFont="1" applyFill="1" applyBorder="1" applyAlignment="1">
      <alignment horizontal="right" vertical="center" wrapText="1"/>
    </xf>
    <xf numFmtId="165" fontId="10" fillId="0" borderId="1" xfId="0" applyNumberFormat="1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left" vertical="center" wrapText="1"/>
    </xf>
    <xf numFmtId="165" fontId="8" fillId="0" borderId="1" xfId="0" applyNumberFormat="1" applyFont="1" applyFill="1" applyBorder="1" applyAlignment="1">
      <alignment horizontal="right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165" fontId="20" fillId="0" borderId="1" xfId="0" applyNumberFormat="1" applyFont="1" applyFill="1" applyBorder="1" applyAlignment="1">
      <alignment horizontal="right" vertical="center" wrapText="1"/>
    </xf>
    <xf numFmtId="0" fontId="14" fillId="2" borderId="1" xfId="0" applyFont="1" applyFill="1" applyBorder="1" applyAlignment="1">
      <alignment horizontal="left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right" vertical="center"/>
    </xf>
    <xf numFmtId="0" fontId="4" fillId="2" borderId="0" xfId="0" applyFont="1" applyFill="1"/>
    <xf numFmtId="49" fontId="9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Fill="1"/>
    <xf numFmtId="0" fontId="14" fillId="2" borderId="1" xfId="0" applyFont="1" applyFill="1" applyBorder="1" applyAlignment="1">
      <alignment horizontal="center" vertical="center"/>
    </xf>
    <xf numFmtId="0" fontId="13" fillId="0" borderId="0" xfId="0" applyFont="1"/>
    <xf numFmtId="0" fontId="24" fillId="0" borderId="0" xfId="0" applyFont="1" applyAlignment="1">
      <alignment horizontal="left"/>
    </xf>
    <xf numFmtId="0" fontId="24" fillId="0" borderId="0" xfId="0" applyFont="1"/>
    <xf numFmtId="0" fontId="9" fillId="0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left"/>
    </xf>
    <xf numFmtId="0" fontId="11" fillId="0" borderId="0" xfId="0" applyFont="1" applyFill="1"/>
    <xf numFmtId="0" fontId="13" fillId="0" borderId="0" xfId="0" applyFont="1" applyFill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</cellXfs>
  <cellStyles count="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_tmp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64"/>
  <sheetViews>
    <sheetView tabSelected="1" zoomScale="75" zoomScaleNormal="75" workbookViewId="0">
      <pane ySplit="13" topLeftCell="A105" activePane="bottomLeft" state="frozen"/>
      <selection pane="bottomLeft" activeCell="U99" sqref="U99"/>
    </sheetView>
  </sheetViews>
  <sheetFormatPr defaultRowHeight="15"/>
  <cols>
    <col min="1" max="1" width="33.140625" style="1" customWidth="1"/>
    <col min="2" max="2" width="13.85546875" style="2" customWidth="1"/>
    <col min="3" max="5" width="8.42578125" style="2" customWidth="1"/>
    <col min="6" max="6" width="9.7109375" style="2" customWidth="1"/>
    <col min="7" max="7" width="8.42578125" style="2" customWidth="1"/>
    <col min="8" max="8" width="11.140625" style="2" customWidth="1"/>
    <col min="9" max="9" width="12.85546875" style="2" customWidth="1"/>
    <col min="10" max="10" width="42" style="1" customWidth="1"/>
    <col min="11" max="11" width="31" style="1" customWidth="1"/>
    <col min="12" max="12" width="17.28515625" style="3" customWidth="1"/>
    <col min="13" max="13" width="17" style="3" customWidth="1"/>
    <col min="14" max="14" width="16.28515625" style="3" customWidth="1"/>
    <col min="15" max="15" width="17.7109375" style="3" customWidth="1"/>
    <col min="16" max="16" width="16.140625" style="3" customWidth="1"/>
    <col min="17" max="17" width="9.140625" style="2"/>
    <col min="18" max="18" width="11.5703125" style="2" bestFit="1" customWidth="1"/>
    <col min="19" max="16384" width="9.140625" style="2"/>
  </cols>
  <sheetData>
    <row r="2" spans="1:20" s="17" customFormat="1" ht="23.25">
      <c r="A2" s="109" t="s">
        <v>150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20" s="17" customFormat="1" ht="18.75">
      <c r="A3" s="16"/>
      <c r="D3" s="40"/>
      <c r="E3" s="40"/>
      <c r="F3" s="40"/>
      <c r="G3" s="40"/>
      <c r="H3" s="40"/>
      <c r="I3" s="40"/>
      <c r="J3" s="40"/>
      <c r="K3" s="40"/>
      <c r="L3" s="41"/>
      <c r="M3" s="41"/>
      <c r="N3" s="15"/>
      <c r="O3" s="15"/>
      <c r="P3" s="15"/>
    </row>
    <row r="4" spans="1:20" s="17" customFormat="1" ht="18.75">
      <c r="A4" s="110" t="s">
        <v>275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</row>
    <row r="5" spans="1:20" s="17" customFormat="1" ht="18.75">
      <c r="A5" s="16"/>
      <c r="D5" s="40"/>
      <c r="E5" s="40"/>
      <c r="F5" s="40"/>
      <c r="G5" s="40"/>
      <c r="H5" s="40"/>
      <c r="I5" s="40"/>
      <c r="J5" s="40"/>
      <c r="K5" s="40"/>
      <c r="L5" s="41"/>
      <c r="M5" s="41"/>
      <c r="N5" s="15"/>
      <c r="O5" s="15"/>
      <c r="P5" s="15"/>
    </row>
    <row r="6" spans="1:20" s="17" customFormat="1" ht="18.75">
      <c r="A6" s="114" t="s">
        <v>21</v>
      </c>
      <c r="B6" s="114"/>
      <c r="C6" s="114"/>
      <c r="F6" s="42"/>
      <c r="G6" s="43" t="s">
        <v>151</v>
      </c>
      <c r="I6" s="42"/>
      <c r="J6" s="40"/>
      <c r="K6" s="40"/>
      <c r="L6" s="41"/>
      <c r="M6" s="41"/>
      <c r="N6" s="15"/>
      <c r="O6" s="15"/>
      <c r="P6" s="15"/>
    </row>
    <row r="7" spans="1:20" s="17" customFormat="1" ht="18.75">
      <c r="A7" s="44" t="s">
        <v>22</v>
      </c>
      <c r="B7" s="45"/>
      <c r="F7" s="40"/>
      <c r="G7" s="43" t="s">
        <v>152</v>
      </c>
      <c r="I7" s="40"/>
      <c r="J7" s="40"/>
      <c r="K7" s="40"/>
      <c r="L7" s="41"/>
      <c r="M7" s="41"/>
      <c r="N7" s="15"/>
      <c r="O7" s="15"/>
      <c r="P7" s="15"/>
    </row>
    <row r="8" spans="1:20" s="17" customFormat="1" ht="18.75">
      <c r="A8" s="44" t="s">
        <v>23</v>
      </c>
      <c r="D8" s="40"/>
      <c r="F8" s="40"/>
      <c r="G8" s="44" t="s">
        <v>24</v>
      </c>
      <c r="I8" s="40"/>
      <c r="J8" s="40"/>
      <c r="K8" s="40"/>
      <c r="L8" s="41"/>
      <c r="M8" s="41"/>
      <c r="N8" s="15"/>
      <c r="O8" s="15"/>
      <c r="P8" s="15"/>
    </row>
    <row r="9" spans="1:20" s="17" customFormat="1" ht="15.75">
      <c r="A9" s="16"/>
      <c r="J9" s="16"/>
      <c r="K9" s="16"/>
      <c r="L9" s="15"/>
      <c r="M9" s="15"/>
      <c r="N9" s="15"/>
      <c r="O9" s="15"/>
      <c r="P9" s="15"/>
    </row>
    <row r="11" spans="1:20" s="4" customFormat="1" ht="14.25" customHeight="1">
      <c r="A11" s="111" t="s">
        <v>25</v>
      </c>
      <c r="B11" s="108" t="s">
        <v>26</v>
      </c>
      <c r="C11" s="108"/>
      <c r="D11" s="108"/>
      <c r="E11" s="108"/>
      <c r="F11" s="108"/>
      <c r="G11" s="108"/>
      <c r="H11" s="108"/>
      <c r="I11" s="108"/>
      <c r="J11" s="108" t="s">
        <v>27</v>
      </c>
      <c r="K11" s="108" t="s">
        <v>77</v>
      </c>
      <c r="L11" s="107" t="s">
        <v>225</v>
      </c>
      <c r="M11" s="107" t="s">
        <v>348</v>
      </c>
      <c r="N11" s="107" t="s">
        <v>226</v>
      </c>
      <c r="O11" s="108" t="s">
        <v>227</v>
      </c>
      <c r="P11" s="111" t="s">
        <v>310</v>
      </c>
    </row>
    <row r="12" spans="1:20" s="4" customFormat="1" ht="14.25">
      <c r="A12" s="112"/>
      <c r="B12" s="108" t="s">
        <v>76</v>
      </c>
      <c r="C12" s="108" t="s">
        <v>28</v>
      </c>
      <c r="D12" s="108"/>
      <c r="E12" s="108"/>
      <c r="F12" s="108"/>
      <c r="G12" s="108"/>
      <c r="H12" s="108" t="s">
        <v>29</v>
      </c>
      <c r="I12" s="108"/>
      <c r="J12" s="108"/>
      <c r="K12" s="108"/>
      <c r="L12" s="108"/>
      <c r="M12" s="108"/>
      <c r="N12" s="108"/>
      <c r="O12" s="108"/>
      <c r="P12" s="112"/>
    </row>
    <row r="13" spans="1:20" s="4" customFormat="1" ht="63.75">
      <c r="A13" s="113"/>
      <c r="B13" s="108"/>
      <c r="C13" s="13" t="s">
        <v>30</v>
      </c>
      <c r="D13" s="13" t="s">
        <v>31</v>
      </c>
      <c r="E13" s="13" t="s">
        <v>32</v>
      </c>
      <c r="F13" s="13" t="s">
        <v>33</v>
      </c>
      <c r="G13" s="13" t="s">
        <v>34</v>
      </c>
      <c r="H13" s="13" t="s">
        <v>35</v>
      </c>
      <c r="I13" s="13" t="s">
        <v>36</v>
      </c>
      <c r="J13" s="108"/>
      <c r="K13" s="108"/>
      <c r="L13" s="108"/>
      <c r="M13" s="108"/>
      <c r="N13" s="108"/>
      <c r="O13" s="108"/>
      <c r="P13" s="113"/>
    </row>
    <row r="14" spans="1:20" ht="25.5">
      <c r="A14" s="18" t="s">
        <v>37</v>
      </c>
      <c r="B14" s="13"/>
      <c r="C14" s="19">
        <v>1</v>
      </c>
      <c r="D14" s="20" t="s">
        <v>38</v>
      </c>
      <c r="E14" s="20" t="s">
        <v>38</v>
      </c>
      <c r="F14" s="20" t="s">
        <v>39</v>
      </c>
      <c r="G14" s="20" t="s">
        <v>38</v>
      </c>
      <c r="H14" s="20" t="s">
        <v>40</v>
      </c>
      <c r="I14" s="20" t="s">
        <v>39</v>
      </c>
      <c r="J14" s="74" t="s">
        <v>37</v>
      </c>
      <c r="K14" s="18"/>
      <c r="L14" s="75">
        <f>L15+L25+L31+L47+L54+L57+L70+L78+L85+L94+L163+L45</f>
        <v>622807.79999999993</v>
      </c>
      <c r="M14" s="75">
        <f>M15+M25+M31+M47+M54+M57+M70+M78+M85+M94+M163+M45</f>
        <v>235540.82034999999</v>
      </c>
      <c r="N14" s="75">
        <f>N15+N25+N31+N47+N54+N57+N70+N78+N85+N94+N163+N45</f>
        <v>666932.47159999982</v>
      </c>
      <c r="O14" s="75">
        <f>O15+O25+O31+O47+O54+O57+O70+O78+O85+O94+O163+O45</f>
        <v>565986.5</v>
      </c>
      <c r="P14" s="75">
        <f>P15+P25+P31+P47+P54+P57+P70+P78+P85+P94+P163+P45</f>
        <v>574554.4</v>
      </c>
    </row>
    <row r="15" spans="1:20" ht="25.5">
      <c r="A15" s="14" t="s">
        <v>41</v>
      </c>
      <c r="B15" s="58">
        <v>182</v>
      </c>
      <c r="C15" s="58">
        <v>1</v>
      </c>
      <c r="D15" s="59" t="s">
        <v>42</v>
      </c>
      <c r="E15" s="59" t="s">
        <v>38</v>
      </c>
      <c r="F15" s="59" t="s">
        <v>39</v>
      </c>
      <c r="G15" s="59" t="s">
        <v>38</v>
      </c>
      <c r="H15" s="59" t="s">
        <v>40</v>
      </c>
      <c r="I15" s="59" t="s">
        <v>39</v>
      </c>
      <c r="J15" s="60" t="s">
        <v>41</v>
      </c>
      <c r="K15" s="61" t="s">
        <v>185</v>
      </c>
      <c r="L15" s="76">
        <f>L16+L19</f>
        <v>457041.5</v>
      </c>
      <c r="M15" s="76">
        <f>M16+M19</f>
        <v>144452.7346</v>
      </c>
      <c r="N15" s="76">
        <f>N16+N19</f>
        <v>494955</v>
      </c>
      <c r="O15" s="76">
        <f>O16+O19</f>
        <v>412552</v>
      </c>
      <c r="P15" s="76">
        <f>P16+P19</f>
        <v>419086</v>
      </c>
    </row>
    <row r="16" spans="1:20" s="6" customFormat="1" ht="25.5">
      <c r="A16" s="21" t="s">
        <v>43</v>
      </c>
      <c r="B16" s="22">
        <v>182</v>
      </c>
      <c r="C16" s="22">
        <v>1</v>
      </c>
      <c r="D16" s="23" t="s">
        <v>42</v>
      </c>
      <c r="E16" s="23" t="s">
        <v>42</v>
      </c>
      <c r="F16" s="23" t="s">
        <v>39</v>
      </c>
      <c r="G16" s="23" t="s">
        <v>38</v>
      </c>
      <c r="H16" s="23" t="s">
        <v>40</v>
      </c>
      <c r="I16" s="23" t="s">
        <v>44</v>
      </c>
      <c r="J16" s="24" t="s">
        <v>43</v>
      </c>
      <c r="K16" s="11" t="s">
        <v>185</v>
      </c>
      <c r="L16" s="77">
        <f t="shared" ref="L16:P17" si="0">L17</f>
        <v>8270.5</v>
      </c>
      <c r="M16" s="77">
        <f t="shared" si="0"/>
        <v>6189.2547299999997</v>
      </c>
      <c r="N16" s="77">
        <f t="shared" si="0"/>
        <v>12580</v>
      </c>
      <c r="O16" s="77">
        <f t="shared" si="0"/>
        <v>8326</v>
      </c>
      <c r="P16" s="77">
        <f t="shared" si="0"/>
        <v>8487</v>
      </c>
      <c r="Q16" s="5"/>
      <c r="R16" s="5"/>
      <c r="S16" s="5"/>
      <c r="T16" s="5"/>
    </row>
    <row r="17" spans="1:20" ht="38.25">
      <c r="A17" s="12" t="s">
        <v>43</v>
      </c>
      <c r="B17" s="25">
        <v>182</v>
      </c>
      <c r="C17" s="25">
        <v>1</v>
      </c>
      <c r="D17" s="26" t="s">
        <v>42</v>
      </c>
      <c r="E17" s="26" t="s">
        <v>42</v>
      </c>
      <c r="F17" s="26" t="s">
        <v>45</v>
      </c>
      <c r="G17" s="26" t="s">
        <v>38</v>
      </c>
      <c r="H17" s="26" t="s">
        <v>40</v>
      </c>
      <c r="I17" s="26" t="s">
        <v>44</v>
      </c>
      <c r="J17" s="27" t="s">
        <v>46</v>
      </c>
      <c r="K17" s="11" t="s">
        <v>185</v>
      </c>
      <c r="L17" s="78">
        <f t="shared" si="0"/>
        <v>8270.5</v>
      </c>
      <c r="M17" s="78">
        <f t="shared" si="0"/>
        <v>6189.2547299999997</v>
      </c>
      <c r="N17" s="78">
        <f t="shared" si="0"/>
        <v>12580</v>
      </c>
      <c r="O17" s="78">
        <f t="shared" si="0"/>
        <v>8326</v>
      </c>
      <c r="P17" s="78">
        <f t="shared" si="0"/>
        <v>8487</v>
      </c>
    </row>
    <row r="18" spans="1:20" ht="51">
      <c r="A18" s="12" t="s">
        <v>43</v>
      </c>
      <c r="B18" s="25">
        <v>182</v>
      </c>
      <c r="C18" s="25">
        <v>1</v>
      </c>
      <c r="D18" s="26" t="s">
        <v>42</v>
      </c>
      <c r="E18" s="26" t="s">
        <v>42</v>
      </c>
      <c r="F18" s="26" t="s">
        <v>47</v>
      </c>
      <c r="G18" s="26" t="s">
        <v>48</v>
      </c>
      <c r="H18" s="26" t="s">
        <v>40</v>
      </c>
      <c r="I18" s="26" t="s">
        <v>44</v>
      </c>
      <c r="J18" s="27" t="s">
        <v>49</v>
      </c>
      <c r="K18" s="11" t="s">
        <v>185</v>
      </c>
      <c r="L18" s="78">
        <v>8270.5</v>
      </c>
      <c r="M18" s="78">
        <v>6189.2547299999997</v>
      </c>
      <c r="N18" s="78">
        <v>12580</v>
      </c>
      <c r="O18" s="79">
        <v>8326</v>
      </c>
      <c r="P18" s="79">
        <v>8487</v>
      </c>
    </row>
    <row r="19" spans="1:20" s="6" customFormat="1" ht="25.5">
      <c r="A19" s="21" t="s">
        <v>52</v>
      </c>
      <c r="B19" s="22">
        <v>182</v>
      </c>
      <c r="C19" s="22">
        <v>1</v>
      </c>
      <c r="D19" s="23" t="s">
        <v>42</v>
      </c>
      <c r="E19" s="23" t="s">
        <v>48</v>
      </c>
      <c r="F19" s="23" t="s">
        <v>39</v>
      </c>
      <c r="G19" s="23" t="s">
        <v>42</v>
      </c>
      <c r="H19" s="23" t="s">
        <v>40</v>
      </c>
      <c r="I19" s="23" t="s">
        <v>44</v>
      </c>
      <c r="J19" s="21" t="s">
        <v>52</v>
      </c>
      <c r="K19" s="11" t="s">
        <v>185</v>
      </c>
      <c r="L19" s="77">
        <f>L20+L21+L22+L23+L24</f>
        <v>448771</v>
      </c>
      <c r="M19" s="77">
        <f>M20+M21+M22+M23+M24</f>
        <v>138263.47987000001</v>
      </c>
      <c r="N19" s="77">
        <f>N20+N21+N22+N23+N24</f>
        <v>482375</v>
      </c>
      <c r="O19" s="77">
        <f>O20+O21+O22+O23+O24</f>
        <v>404226</v>
      </c>
      <c r="P19" s="77">
        <f>P20+P21+P22+P23+P24</f>
        <v>410599</v>
      </c>
      <c r="Q19" s="5"/>
      <c r="R19" s="5"/>
      <c r="S19" s="5"/>
      <c r="T19" s="5"/>
    </row>
    <row r="20" spans="1:20" ht="76.5">
      <c r="A20" s="12" t="s">
        <v>52</v>
      </c>
      <c r="B20" s="25">
        <v>182</v>
      </c>
      <c r="C20" s="25">
        <v>1</v>
      </c>
      <c r="D20" s="26" t="s">
        <v>42</v>
      </c>
      <c r="E20" s="26" t="s">
        <v>48</v>
      </c>
      <c r="F20" s="26" t="s">
        <v>45</v>
      </c>
      <c r="G20" s="26" t="s">
        <v>42</v>
      </c>
      <c r="H20" s="26" t="s">
        <v>40</v>
      </c>
      <c r="I20" s="26" t="s">
        <v>44</v>
      </c>
      <c r="J20" s="12" t="s">
        <v>53</v>
      </c>
      <c r="K20" s="11" t="s">
        <v>185</v>
      </c>
      <c r="L20" s="78">
        <v>443651</v>
      </c>
      <c r="M20" s="78">
        <v>134428.12531999999</v>
      </c>
      <c r="N20" s="78">
        <v>473529.59999999998</v>
      </c>
      <c r="O20" s="78">
        <v>397546</v>
      </c>
      <c r="P20" s="79">
        <v>403609</v>
      </c>
    </row>
    <row r="21" spans="1:20" ht="114.75">
      <c r="A21" s="12" t="s">
        <v>52</v>
      </c>
      <c r="B21" s="25">
        <v>182</v>
      </c>
      <c r="C21" s="25">
        <v>1</v>
      </c>
      <c r="D21" s="26" t="s">
        <v>42</v>
      </c>
      <c r="E21" s="26" t="s">
        <v>48</v>
      </c>
      <c r="F21" s="26" t="s">
        <v>51</v>
      </c>
      <c r="G21" s="26" t="s">
        <v>42</v>
      </c>
      <c r="H21" s="26" t="s">
        <v>40</v>
      </c>
      <c r="I21" s="26" t="s">
        <v>44</v>
      </c>
      <c r="J21" s="12" t="s">
        <v>54</v>
      </c>
      <c r="K21" s="11" t="s">
        <v>185</v>
      </c>
      <c r="L21" s="78">
        <v>2450</v>
      </c>
      <c r="M21" s="78">
        <v>1026.4459199999999</v>
      </c>
      <c r="N21" s="78">
        <v>2450</v>
      </c>
      <c r="O21" s="78">
        <v>3500</v>
      </c>
      <c r="P21" s="79">
        <v>3600</v>
      </c>
    </row>
    <row r="22" spans="1:20" ht="51">
      <c r="A22" s="12" t="s">
        <v>52</v>
      </c>
      <c r="B22" s="25">
        <v>182</v>
      </c>
      <c r="C22" s="25">
        <v>1</v>
      </c>
      <c r="D22" s="26" t="s">
        <v>42</v>
      </c>
      <c r="E22" s="26" t="s">
        <v>48</v>
      </c>
      <c r="F22" s="26" t="s">
        <v>55</v>
      </c>
      <c r="G22" s="26" t="s">
        <v>42</v>
      </c>
      <c r="H22" s="26" t="s">
        <v>40</v>
      </c>
      <c r="I22" s="26" t="s">
        <v>44</v>
      </c>
      <c r="J22" s="12" t="s">
        <v>56</v>
      </c>
      <c r="K22" s="11" t="s">
        <v>185</v>
      </c>
      <c r="L22" s="78">
        <v>2500</v>
      </c>
      <c r="M22" s="78">
        <v>1616.89741</v>
      </c>
      <c r="N22" s="78">
        <v>2500</v>
      </c>
      <c r="O22" s="78">
        <v>3000</v>
      </c>
      <c r="P22" s="79">
        <v>3200</v>
      </c>
    </row>
    <row r="23" spans="1:20" ht="89.25">
      <c r="A23" s="53" t="s">
        <v>52</v>
      </c>
      <c r="B23" s="25">
        <v>182</v>
      </c>
      <c r="C23" s="25">
        <v>1</v>
      </c>
      <c r="D23" s="26" t="s">
        <v>42</v>
      </c>
      <c r="E23" s="26" t="s">
        <v>48</v>
      </c>
      <c r="F23" s="26" t="s">
        <v>57</v>
      </c>
      <c r="G23" s="26" t="s">
        <v>42</v>
      </c>
      <c r="H23" s="26" t="s">
        <v>40</v>
      </c>
      <c r="I23" s="26" t="s">
        <v>44</v>
      </c>
      <c r="J23" s="12" t="s">
        <v>58</v>
      </c>
      <c r="K23" s="11" t="s">
        <v>185</v>
      </c>
      <c r="L23" s="78">
        <v>170</v>
      </c>
      <c r="M23" s="78">
        <v>32.878219999999999</v>
      </c>
      <c r="N23" s="78">
        <v>170</v>
      </c>
      <c r="O23" s="78">
        <v>180</v>
      </c>
      <c r="P23" s="79">
        <v>190</v>
      </c>
    </row>
    <row r="24" spans="1:20" ht="108" customHeight="1">
      <c r="A24" s="53" t="s">
        <v>52</v>
      </c>
      <c r="B24" s="25">
        <v>182</v>
      </c>
      <c r="C24" s="25">
        <v>1</v>
      </c>
      <c r="D24" s="52" t="s">
        <v>42</v>
      </c>
      <c r="E24" s="52" t="s">
        <v>48</v>
      </c>
      <c r="F24" s="52" t="s">
        <v>349</v>
      </c>
      <c r="G24" s="52" t="s">
        <v>42</v>
      </c>
      <c r="H24" s="52" t="s">
        <v>40</v>
      </c>
      <c r="I24" s="52" t="s">
        <v>44</v>
      </c>
      <c r="J24" s="53" t="s">
        <v>350</v>
      </c>
      <c r="K24" s="11" t="s">
        <v>185</v>
      </c>
      <c r="L24" s="78">
        <v>0</v>
      </c>
      <c r="M24" s="79">
        <v>1159.133</v>
      </c>
      <c r="N24" s="78">
        <v>3725.4</v>
      </c>
      <c r="O24" s="78">
        <v>0</v>
      </c>
      <c r="P24" s="79">
        <v>0</v>
      </c>
    </row>
    <row r="25" spans="1:20" s="5" customFormat="1" ht="51">
      <c r="A25" s="14" t="s">
        <v>61</v>
      </c>
      <c r="B25" s="58"/>
      <c r="C25" s="58">
        <v>1</v>
      </c>
      <c r="D25" s="59" t="s">
        <v>62</v>
      </c>
      <c r="E25" s="59" t="s">
        <v>38</v>
      </c>
      <c r="F25" s="59" t="s">
        <v>39</v>
      </c>
      <c r="G25" s="59" t="s">
        <v>38</v>
      </c>
      <c r="H25" s="59" t="s">
        <v>40</v>
      </c>
      <c r="I25" s="59" t="s">
        <v>39</v>
      </c>
      <c r="J25" s="60" t="s">
        <v>61</v>
      </c>
      <c r="K25" s="62"/>
      <c r="L25" s="76">
        <f>L26</f>
        <v>2316.6</v>
      </c>
      <c r="M25" s="76">
        <f>M26</f>
        <v>729.51846</v>
      </c>
      <c r="N25" s="76">
        <f>N26</f>
        <v>2316.6</v>
      </c>
      <c r="O25" s="76">
        <f>O26</f>
        <v>2389.1999999999998</v>
      </c>
      <c r="P25" s="76">
        <f>P26</f>
        <v>2764.2</v>
      </c>
    </row>
    <row r="26" spans="1:20" ht="51">
      <c r="A26" s="12" t="s">
        <v>61</v>
      </c>
      <c r="B26" s="25"/>
      <c r="C26" s="25" t="s">
        <v>63</v>
      </c>
      <c r="D26" s="26" t="s">
        <v>62</v>
      </c>
      <c r="E26" s="26" t="s">
        <v>48</v>
      </c>
      <c r="F26" s="26" t="s">
        <v>39</v>
      </c>
      <c r="G26" s="26" t="s">
        <v>42</v>
      </c>
      <c r="H26" s="26" t="s">
        <v>40</v>
      </c>
      <c r="I26" s="26" t="s">
        <v>44</v>
      </c>
      <c r="J26" s="12" t="s">
        <v>64</v>
      </c>
      <c r="K26" s="28"/>
      <c r="L26" s="78">
        <f>L27+L28+L29+L30</f>
        <v>2316.6</v>
      </c>
      <c r="M26" s="78">
        <f>M27+M28+M29+M30</f>
        <v>729.51846</v>
      </c>
      <c r="N26" s="78">
        <f>N27+N28+N29+N30</f>
        <v>2316.6</v>
      </c>
      <c r="O26" s="78">
        <f>O27+O28+O29+O30</f>
        <v>2389.1999999999998</v>
      </c>
      <c r="P26" s="78">
        <f>P27+P28+P29+P30</f>
        <v>2764.2</v>
      </c>
    </row>
    <row r="27" spans="1:20" ht="76.5">
      <c r="A27" s="12" t="s">
        <v>61</v>
      </c>
      <c r="B27" s="29" t="s">
        <v>67</v>
      </c>
      <c r="C27" s="29" t="s">
        <v>63</v>
      </c>
      <c r="D27" s="29" t="s">
        <v>62</v>
      </c>
      <c r="E27" s="29" t="s">
        <v>48</v>
      </c>
      <c r="F27" s="29" t="s">
        <v>69</v>
      </c>
      <c r="G27" s="29" t="s">
        <v>42</v>
      </c>
      <c r="H27" s="29" t="s">
        <v>40</v>
      </c>
      <c r="I27" s="29" t="s">
        <v>44</v>
      </c>
      <c r="J27" s="12" t="s">
        <v>70</v>
      </c>
      <c r="K27" s="11" t="s">
        <v>186</v>
      </c>
      <c r="L27" s="78">
        <v>1110</v>
      </c>
      <c r="M27" s="78">
        <v>329.60086000000001</v>
      </c>
      <c r="N27" s="78">
        <v>1110</v>
      </c>
      <c r="O27" s="78">
        <v>1178.0999999999999</v>
      </c>
      <c r="P27" s="79">
        <v>1491.9</v>
      </c>
    </row>
    <row r="28" spans="1:20" ht="89.25">
      <c r="A28" s="12" t="s">
        <v>61</v>
      </c>
      <c r="B28" s="29" t="s">
        <v>67</v>
      </c>
      <c r="C28" s="29" t="s">
        <v>63</v>
      </c>
      <c r="D28" s="29" t="s">
        <v>62</v>
      </c>
      <c r="E28" s="29" t="s">
        <v>48</v>
      </c>
      <c r="F28" s="29" t="s">
        <v>71</v>
      </c>
      <c r="G28" s="29" t="s">
        <v>42</v>
      </c>
      <c r="H28" s="29" t="s">
        <v>40</v>
      </c>
      <c r="I28" s="29" t="s">
        <v>44</v>
      </c>
      <c r="J28" s="12" t="s">
        <v>72</v>
      </c>
      <c r="K28" s="11" t="s">
        <v>186</v>
      </c>
      <c r="L28" s="78">
        <v>10.6</v>
      </c>
      <c r="M28" s="78">
        <v>2.4337300000000002</v>
      </c>
      <c r="N28" s="78">
        <v>10.6</v>
      </c>
      <c r="O28" s="78">
        <v>11.1</v>
      </c>
      <c r="P28" s="79">
        <v>12.3</v>
      </c>
      <c r="R28" s="57"/>
    </row>
    <row r="29" spans="1:20" ht="76.5">
      <c r="A29" s="12" t="s">
        <v>61</v>
      </c>
      <c r="B29" s="29" t="s">
        <v>67</v>
      </c>
      <c r="C29" s="29" t="s">
        <v>63</v>
      </c>
      <c r="D29" s="29" t="s">
        <v>62</v>
      </c>
      <c r="E29" s="29" t="s">
        <v>48</v>
      </c>
      <c r="F29" s="29" t="s">
        <v>73</v>
      </c>
      <c r="G29" s="29" t="s">
        <v>42</v>
      </c>
      <c r="H29" s="29" t="s">
        <v>40</v>
      </c>
      <c r="I29" s="29" t="s">
        <v>44</v>
      </c>
      <c r="J29" s="12" t="s">
        <v>74</v>
      </c>
      <c r="K29" s="11" t="s">
        <v>186</v>
      </c>
      <c r="L29" s="78">
        <v>1196</v>
      </c>
      <c r="M29" s="78">
        <v>457.33120000000002</v>
      </c>
      <c r="N29" s="78">
        <v>1196</v>
      </c>
      <c r="O29" s="78">
        <v>1200</v>
      </c>
      <c r="P29" s="79">
        <v>1260</v>
      </c>
    </row>
    <row r="30" spans="1:20" ht="76.5">
      <c r="A30" s="12" t="s">
        <v>61</v>
      </c>
      <c r="B30" s="29" t="s">
        <v>67</v>
      </c>
      <c r="C30" s="29" t="s">
        <v>63</v>
      </c>
      <c r="D30" s="29" t="s">
        <v>62</v>
      </c>
      <c r="E30" s="29" t="s">
        <v>48</v>
      </c>
      <c r="F30" s="29" t="s">
        <v>75</v>
      </c>
      <c r="G30" s="29" t="s">
        <v>42</v>
      </c>
      <c r="H30" s="29" t="s">
        <v>40</v>
      </c>
      <c r="I30" s="29" t="s">
        <v>44</v>
      </c>
      <c r="J30" s="12" t="s">
        <v>78</v>
      </c>
      <c r="K30" s="11" t="s">
        <v>186</v>
      </c>
      <c r="L30" s="78">
        <v>0</v>
      </c>
      <c r="M30" s="78">
        <v>-59.847329999999999</v>
      </c>
      <c r="N30" s="78">
        <v>0</v>
      </c>
      <c r="O30" s="78">
        <v>0</v>
      </c>
      <c r="P30" s="79">
        <v>0</v>
      </c>
    </row>
    <row r="31" spans="1:20" s="5" customFormat="1" ht="25.5">
      <c r="A31" s="14" t="s">
        <v>79</v>
      </c>
      <c r="B31" s="63" t="s">
        <v>65</v>
      </c>
      <c r="C31" s="63" t="s">
        <v>63</v>
      </c>
      <c r="D31" s="63" t="s">
        <v>80</v>
      </c>
      <c r="E31" s="63" t="s">
        <v>38</v>
      </c>
      <c r="F31" s="63" t="s">
        <v>39</v>
      </c>
      <c r="G31" s="63" t="s">
        <v>38</v>
      </c>
      <c r="H31" s="63" t="s">
        <v>40</v>
      </c>
      <c r="I31" s="63" t="s">
        <v>39</v>
      </c>
      <c r="J31" s="60" t="s">
        <v>79</v>
      </c>
      <c r="K31" s="64" t="s">
        <v>185</v>
      </c>
      <c r="L31" s="76">
        <f>L32+L37+L40+L43</f>
        <v>90278</v>
      </c>
      <c r="M31" s="76">
        <f>M32+M37+M40+M43</f>
        <v>64924.89374</v>
      </c>
      <c r="N31" s="76">
        <f>N32+N37+N40+N43</f>
        <v>99778</v>
      </c>
      <c r="O31" s="76">
        <f>O32+O37+O40+O43</f>
        <v>86110</v>
      </c>
      <c r="P31" s="76">
        <f>P32+P37+P40+P43</f>
        <v>87760</v>
      </c>
    </row>
    <row r="32" spans="1:20" s="7" customFormat="1" ht="38.25">
      <c r="A32" s="12" t="s">
        <v>81</v>
      </c>
      <c r="B32" s="29" t="s">
        <v>65</v>
      </c>
      <c r="C32" s="29" t="s">
        <v>63</v>
      </c>
      <c r="D32" s="29" t="s">
        <v>80</v>
      </c>
      <c r="E32" s="29" t="s">
        <v>42</v>
      </c>
      <c r="F32" s="29" t="s">
        <v>39</v>
      </c>
      <c r="G32" s="29" t="s">
        <v>38</v>
      </c>
      <c r="H32" s="29" t="s">
        <v>40</v>
      </c>
      <c r="I32" s="29" t="s">
        <v>44</v>
      </c>
      <c r="J32" s="12" t="s">
        <v>81</v>
      </c>
      <c r="K32" s="11" t="s">
        <v>185</v>
      </c>
      <c r="L32" s="78">
        <f>L33+L35</f>
        <v>58100</v>
      </c>
      <c r="M32" s="78">
        <f>M33+M35</f>
        <v>30625.81972</v>
      </c>
      <c r="N32" s="78">
        <f>N33+N35</f>
        <v>58100</v>
      </c>
      <c r="O32" s="78">
        <f>O33+O35</f>
        <v>59400</v>
      </c>
      <c r="P32" s="78">
        <f>P33+P35</f>
        <v>61000</v>
      </c>
    </row>
    <row r="33" spans="1:16" ht="38.25">
      <c r="A33" s="12" t="s">
        <v>81</v>
      </c>
      <c r="B33" s="29" t="s">
        <v>65</v>
      </c>
      <c r="C33" s="29" t="s">
        <v>63</v>
      </c>
      <c r="D33" s="29" t="s">
        <v>80</v>
      </c>
      <c r="E33" s="29" t="s">
        <v>42</v>
      </c>
      <c r="F33" s="29" t="s">
        <v>45</v>
      </c>
      <c r="G33" s="29" t="s">
        <v>42</v>
      </c>
      <c r="H33" s="29" t="s">
        <v>40</v>
      </c>
      <c r="I33" s="29" t="s">
        <v>44</v>
      </c>
      <c r="J33" s="12" t="s">
        <v>82</v>
      </c>
      <c r="K33" s="11" t="s">
        <v>185</v>
      </c>
      <c r="L33" s="78">
        <f>L34</f>
        <v>39500</v>
      </c>
      <c r="M33" s="78">
        <f>M34</f>
        <v>21538.42784</v>
      </c>
      <c r="N33" s="78">
        <f>N34</f>
        <v>39500</v>
      </c>
      <c r="O33" s="78">
        <f>O34</f>
        <v>40300</v>
      </c>
      <c r="P33" s="78">
        <f>P34</f>
        <v>41350</v>
      </c>
    </row>
    <row r="34" spans="1:16" ht="38.25">
      <c r="A34" s="12" t="s">
        <v>81</v>
      </c>
      <c r="B34" s="29" t="s">
        <v>65</v>
      </c>
      <c r="C34" s="29" t="s">
        <v>63</v>
      </c>
      <c r="D34" s="29" t="s">
        <v>80</v>
      </c>
      <c r="E34" s="29" t="s">
        <v>42</v>
      </c>
      <c r="F34" s="29" t="s">
        <v>66</v>
      </c>
      <c r="G34" s="29" t="s">
        <v>42</v>
      </c>
      <c r="H34" s="29" t="s">
        <v>40</v>
      </c>
      <c r="I34" s="29" t="s">
        <v>44</v>
      </c>
      <c r="J34" s="12" t="s">
        <v>82</v>
      </c>
      <c r="K34" s="11" t="s">
        <v>185</v>
      </c>
      <c r="L34" s="78">
        <v>39500</v>
      </c>
      <c r="M34" s="78">
        <v>21538.42784</v>
      </c>
      <c r="N34" s="78">
        <v>39500</v>
      </c>
      <c r="O34" s="78">
        <v>40300</v>
      </c>
      <c r="P34" s="79">
        <v>41350</v>
      </c>
    </row>
    <row r="35" spans="1:16" ht="38.25">
      <c r="A35" s="12" t="s">
        <v>81</v>
      </c>
      <c r="B35" s="29" t="s">
        <v>65</v>
      </c>
      <c r="C35" s="29" t="s">
        <v>63</v>
      </c>
      <c r="D35" s="29" t="s">
        <v>80</v>
      </c>
      <c r="E35" s="29" t="s">
        <v>42</v>
      </c>
      <c r="F35" s="29" t="s">
        <v>51</v>
      </c>
      <c r="G35" s="29" t="s">
        <v>42</v>
      </c>
      <c r="H35" s="29" t="s">
        <v>40</v>
      </c>
      <c r="I35" s="29" t="s">
        <v>44</v>
      </c>
      <c r="J35" s="12" t="s">
        <v>83</v>
      </c>
      <c r="K35" s="11" t="s">
        <v>185</v>
      </c>
      <c r="L35" s="78">
        <f>L36</f>
        <v>18600</v>
      </c>
      <c r="M35" s="78">
        <f>M36</f>
        <v>9087.3918799999992</v>
      </c>
      <c r="N35" s="78">
        <f>N36</f>
        <v>18600</v>
      </c>
      <c r="O35" s="78">
        <f>O36</f>
        <v>19100</v>
      </c>
      <c r="P35" s="79">
        <f>P36</f>
        <v>19650</v>
      </c>
    </row>
    <row r="36" spans="1:16" ht="38.25">
      <c r="A36" s="12" t="s">
        <v>81</v>
      </c>
      <c r="B36" s="29" t="s">
        <v>65</v>
      </c>
      <c r="C36" s="29" t="s">
        <v>63</v>
      </c>
      <c r="D36" s="29" t="s">
        <v>80</v>
      </c>
      <c r="E36" s="29" t="s">
        <v>42</v>
      </c>
      <c r="F36" s="29" t="s">
        <v>84</v>
      </c>
      <c r="G36" s="29" t="s">
        <v>42</v>
      </c>
      <c r="H36" s="29" t="s">
        <v>40</v>
      </c>
      <c r="I36" s="29" t="s">
        <v>44</v>
      </c>
      <c r="J36" s="12" t="s">
        <v>83</v>
      </c>
      <c r="K36" s="11" t="s">
        <v>185</v>
      </c>
      <c r="L36" s="78">
        <v>18600</v>
      </c>
      <c r="M36" s="78">
        <v>9087.3918799999992</v>
      </c>
      <c r="N36" s="78">
        <v>18600</v>
      </c>
      <c r="O36" s="78">
        <v>19100</v>
      </c>
      <c r="P36" s="79">
        <v>19650</v>
      </c>
    </row>
    <row r="37" spans="1:16" s="7" customFormat="1" ht="25.5">
      <c r="A37" s="12" t="s">
        <v>16</v>
      </c>
      <c r="B37" s="29" t="s">
        <v>65</v>
      </c>
      <c r="C37" s="29" t="s">
        <v>63</v>
      </c>
      <c r="D37" s="29" t="s">
        <v>80</v>
      </c>
      <c r="E37" s="29" t="s">
        <v>48</v>
      </c>
      <c r="F37" s="29" t="s">
        <v>39</v>
      </c>
      <c r="G37" s="29" t="s">
        <v>48</v>
      </c>
      <c r="H37" s="29" t="s">
        <v>40</v>
      </c>
      <c r="I37" s="29" t="s">
        <v>44</v>
      </c>
      <c r="J37" s="12" t="s">
        <v>16</v>
      </c>
      <c r="K37" s="11" t="s">
        <v>185</v>
      </c>
      <c r="L37" s="78">
        <f>L38+L39</f>
        <v>5100</v>
      </c>
      <c r="M37" s="78">
        <f>M38+M39</f>
        <v>4940.7754500000001</v>
      </c>
      <c r="N37" s="78">
        <f>N38+N39</f>
        <v>5100</v>
      </c>
      <c r="O37" s="78">
        <f>O38+O39</f>
        <v>0</v>
      </c>
      <c r="P37" s="78">
        <f>P38+P39</f>
        <v>0</v>
      </c>
    </row>
    <row r="38" spans="1:16" ht="25.5">
      <c r="A38" s="12" t="s">
        <v>16</v>
      </c>
      <c r="B38" s="29" t="s">
        <v>65</v>
      </c>
      <c r="C38" s="29" t="s">
        <v>63</v>
      </c>
      <c r="D38" s="29" t="s">
        <v>80</v>
      </c>
      <c r="E38" s="29" t="s">
        <v>48</v>
      </c>
      <c r="F38" s="29" t="s">
        <v>45</v>
      </c>
      <c r="G38" s="29" t="s">
        <v>48</v>
      </c>
      <c r="H38" s="29" t="s">
        <v>40</v>
      </c>
      <c r="I38" s="29" t="s">
        <v>44</v>
      </c>
      <c r="J38" s="12" t="s">
        <v>16</v>
      </c>
      <c r="K38" s="11" t="s">
        <v>185</v>
      </c>
      <c r="L38" s="78">
        <v>5100</v>
      </c>
      <c r="M38" s="78">
        <v>4940.7909</v>
      </c>
      <c r="N38" s="78">
        <v>5100</v>
      </c>
      <c r="O38" s="78">
        <v>0</v>
      </c>
      <c r="P38" s="78">
        <v>0</v>
      </c>
    </row>
    <row r="39" spans="1:16" ht="38.25">
      <c r="A39" s="12" t="s">
        <v>16</v>
      </c>
      <c r="B39" s="29">
        <v>182</v>
      </c>
      <c r="C39" s="29">
        <v>1</v>
      </c>
      <c r="D39" s="29" t="s">
        <v>80</v>
      </c>
      <c r="E39" s="29" t="s">
        <v>48</v>
      </c>
      <c r="F39" s="29" t="s">
        <v>51</v>
      </c>
      <c r="G39" s="29" t="s">
        <v>48</v>
      </c>
      <c r="H39" s="29" t="s">
        <v>40</v>
      </c>
      <c r="I39" s="29">
        <v>110</v>
      </c>
      <c r="J39" s="12" t="s">
        <v>17</v>
      </c>
      <c r="K39" s="11" t="s">
        <v>185</v>
      </c>
      <c r="L39" s="78">
        <v>0</v>
      </c>
      <c r="M39" s="78">
        <v>-1.545E-2</v>
      </c>
      <c r="N39" s="78">
        <v>0</v>
      </c>
      <c r="O39" s="78">
        <v>0</v>
      </c>
      <c r="P39" s="78">
        <v>0</v>
      </c>
    </row>
    <row r="40" spans="1:16" s="7" customFormat="1" ht="25.5">
      <c r="A40" s="12" t="s">
        <v>18</v>
      </c>
      <c r="B40" s="29">
        <v>182</v>
      </c>
      <c r="C40" s="29" t="s">
        <v>63</v>
      </c>
      <c r="D40" s="29" t="s">
        <v>80</v>
      </c>
      <c r="E40" s="29" t="s">
        <v>62</v>
      </c>
      <c r="F40" s="29" t="s">
        <v>39</v>
      </c>
      <c r="G40" s="29" t="s">
        <v>42</v>
      </c>
      <c r="H40" s="29" t="s">
        <v>40</v>
      </c>
      <c r="I40" s="29" t="s">
        <v>44</v>
      </c>
      <c r="J40" s="12" t="s">
        <v>18</v>
      </c>
      <c r="K40" s="11" t="s">
        <v>185</v>
      </c>
      <c r="L40" s="78">
        <f>L41+L42</f>
        <v>26578</v>
      </c>
      <c r="M40" s="78">
        <f>M41+M42</f>
        <v>21909.778490000001</v>
      </c>
      <c r="N40" s="78">
        <f>N41+N42</f>
        <v>26578</v>
      </c>
      <c r="O40" s="78">
        <f>O41+O42</f>
        <v>26600</v>
      </c>
      <c r="P40" s="78">
        <f>P41</f>
        <v>26650</v>
      </c>
    </row>
    <row r="41" spans="1:16" ht="25.5">
      <c r="A41" s="12" t="s">
        <v>18</v>
      </c>
      <c r="B41" s="29">
        <v>182</v>
      </c>
      <c r="C41" s="29">
        <v>1</v>
      </c>
      <c r="D41" s="29" t="s">
        <v>80</v>
      </c>
      <c r="E41" s="29" t="s">
        <v>62</v>
      </c>
      <c r="F41" s="29" t="s">
        <v>45</v>
      </c>
      <c r="G41" s="29" t="s">
        <v>42</v>
      </c>
      <c r="H41" s="29" t="s">
        <v>40</v>
      </c>
      <c r="I41" s="29" t="s">
        <v>44</v>
      </c>
      <c r="J41" s="12" t="s">
        <v>18</v>
      </c>
      <c r="K41" s="11" t="s">
        <v>185</v>
      </c>
      <c r="L41" s="78">
        <v>26578</v>
      </c>
      <c r="M41" s="78">
        <v>21909.763869999999</v>
      </c>
      <c r="N41" s="78">
        <v>26578</v>
      </c>
      <c r="O41" s="78">
        <v>26600</v>
      </c>
      <c r="P41" s="79">
        <v>26650</v>
      </c>
    </row>
    <row r="42" spans="1:16" ht="38.25">
      <c r="A42" s="12" t="s">
        <v>18</v>
      </c>
      <c r="B42" s="29" t="s">
        <v>65</v>
      </c>
      <c r="C42" s="29">
        <v>1</v>
      </c>
      <c r="D42" s="29" t="s">
        <v>80</v>
      </c>
      <c r="E42" s="29" t="s">
        <v>62</v>
      </c>
      <c r="F42" s="29" t="s">
        <v>51</v>
      </c>
      <c r="G42" s="29" t="s">
        <v>42</v>
      </c>
      <c r="H42" s="29" t="s">
        <v>40</v>
      </c>
      <c r="I42" s="29" t="s">
        <v>44</v>
      </c>
      <c r="J42" s="12" t="s">
        <v>237</v>
      </c>
      <c r="K42" s="11" t="s">
        <v>185</v>
      </c>
      <c r="L42" s="78">
        <v>0</v>
      </c>
      <c r="M42" s="78">
        <v>1.4619999999999999E-2</v>
      </c>
      <c r="N42" s="78">
        <v>0</v>
      </c>
      <c r="O42" s="78">
        <v>0</v>
      </c>
      <c r="P42" s="78">
        <v>0</v>
      </c>
    </row>
    <row r="43" spans="1:16" s="7" customFormat="1" ht="38.25">
      <c r="A43" s="12" t="s">
        <v>19</v>
      </c>
      <c r="B43" s="29">
        <v>182</v>
      </c>
      <c r="C43" s="29">
        <v>1</v>
      </c>
      <c r="D43" s="29" t="s">
        <v>80</v>
      </c>
      <c r="E43" s="29" t="s">
        <v>87</v>
      </c>
      <c r="F43" s="29" t="s">
        <v>39</v>
      </c>
      <c r="G43" s="29" t="s">
        <v>48</v>
      </c>
      <c r="H43" s="29" t="s">
        <v>40</v>
      </c>
      <c r="I43" s="29" t="s">
        <v>44</v>
      </c>
      <c r="J43" s="12" t="s">
        <v>19</v>
      </c>
      <c r="K43" s="11" t="s">
        <v>185</v>
      </c>
      <c r="L43" s="78">
        <f>L44</f>
        <v>500</v>
      </c>
      <c r="M43" s="78">
        <f>M44</f>
        <v>7448.5200800000002</v>
      </c>
      <c r="N43" s="78">
        <f>N44</f>
        <v>10000</v>
      </c>
      <c r="O43" s="78">
        <f>O44</f>
        <v>110</v>
      </c>
      <c r="P43" s="78">
        <f>P44</f>
        <v>110</v>
      </c>
    </row>
    <row r="44" spans="1:16" ht="51">
      <c r="A44" s="12" t="s">
        <v>19</v>
      </c>
      <c r="B44" s="29">
        <v>182</v>
      </c>
      <c r="C44" s="29">
        <v>1</v>
      </c>
      <c r="D44" s="29" t="s">
        <v>80</v>
      </c>
      <c r="E44" s="29" t="s">
        <v>87</v>
      </c>
      <c r="F44" s="29" t="s">
        <v>51</v>
      </c>
      <c r="G44" s="29" t="s">
        <v>48</v>
      </c>
      <c r="H44" s="29" t="s">
        <v>40</v>
      </c>
      <c r="I44" s="29" t="s">
        <v>44</v>
      </c>
      <c r="J44" s="12" t="s">
        <v>20</v>
      </c>
      <c r="K44" s="11" t="s">
        <v>185</v>
      </c>
      <c r="L44" s="78">
        <v>500</v>
      </c>
      <c r="M44" s="78">
        <v>7448.5200800000002</v>
      </c>
      <c r="N44" s="78">
        <v>10000</v>
      </c>
      <c r="O44" s="78">
        <v>110</v>
      </c>
      <c r="P44" s="78">
        <v>110</v>
      </c>
    </row>
    <row r="45" spans="1:16" ht="25.5">
      <c r="A45" s="68" t="s">
        <v>261</v>
      </c>
      <c r="B45" s="67"/>
      <c r="C45" s="71" t="s">
        <v>63</v>
      </c>
      <c r="D45" s="71" t="s">
        <v>86</v>
      </c>
      <c r="E45" s="71" t="s">
        <v>38</v>
      </c>
      <c r="F45" s="71" t="s">
        <v>39</v>
      </c>
      <c r="G45" s="71" t="s">
        <v>38</v>
      </c>
      <c r="H45" s="71" t="s">
        <v>40</v>
      </c>
      <c r="I45" s="71" t="s">
        <v>39</v>
      </c>
      <c r="J45" s="68" t="s">
        <v>261</v>
      </c>
      <c r="K45" s="61"/>
      <c r="L45" s="80">
        <f>L46</f>
        <v>3900</v>
      </c>
      <c r="M45" s="80">
        <f>M46</f>
        <v>1520.57646</v>
      </c>
      <c r="N45" s="80">
        <f>N46</f>
        <v>3900</v>
      </c>
      <c r="O45" s="80">
        <f>O46</f>
        <v>3800</v>
      </c>
      <c r="P45" s="80">
        <f>P46</f>
        <v>3700</v>
      </c>
    </row>
    <row r="46" spans="1:16" ht="25.5">
      <c r="A46" s="53" t="s">
        <v>261</v>
      </c>
      <c r="B46" s="48" t="s">
        <v>65</v>
      </c>
      <c r="C46" s="70" t="s">
        <v>63</v>
      </c>
      <c r="D46" s="70" t="s">
        <v>86</v>
      </c>
      <c r="E46" s="70" t="s">
        <v>48</v>
      </c>
      <c r="F46" s="70" t="s">
        <v>45</v>
      </c>
      <c r="G46" s="70" t="s">
        <v>48</v>
      </c>
      <c r="H46" s="70" t="s">
        <v>40</v>
      </c>
      <c r="I46" s="70" t="s">
        <v>44</v>
      </c>
      <c r="J46" s="69" t="s">
        <v>262</v>
      </c>
      <c r="K46" s="11" t="s">
        <v>185</v>
      </c>
      <c r="L46" s="78">
        <v>3900</v>
      </c>
      <c r="M46" s="78">
        <v>1520.57646</v>
      </c>
      <c r="N46" s="78">
        <v>3900</v>
      </c>
      <c r="O46" s="78">
        <v>3800</v>
      </c>
      <c r="P46" s="79">
        <v>3700</v>
      </c>
    </row>
    <row r="47" spans="1:16" s="7" customFormat="1" ht="14.25">
      <c r="A47" s="14" t="s">
        <v>89</v>
      </c>
      <c r="B47" s="63"/>
      <c r="C47" s="63" t="s">
        <v>63</v>
      </c>
      <c r="D47" s="63" t="s">
        <v>90</v>
      </c>
      <c r="E47" s="63" t="s">
        <v>38</v>
      </c>
      <c r="F47" s="63" t="s">
        <v>39</v>
      </c>
      <c r="G47" s="63" t="s">
        <v>38</v>
      </c>
      <c r="H47" s="63" t="s">
        <v>40</v>
      </c>
      <c r="I47" s="63" t="s">
        <v>39</v>
      </c>
      <c r="J47" s="60" t="s">
        <v>89</v>
      </c>
      <c r="K47" s="65"/>
      <c r="L47" s="76">
        <f>L48+L51</f>
        <v>8733</v>
      </c>
      <c r="M47" s="76">
        <f>M48+M51</f>
        <v>3171.1124400000003</v>
      </c>
      <c r="N47" s="76">
        <f>N48+N51</f>
        <v>9500</v>
      </c>
      <c r="O47" s="76">
        <f>O48+O51</f>
        <v>8933</v>
      </c>
      <c r="P47" s="76">
        <f>P48+P51</f>
        <v>8933</v>
      </c>
    </row>
    <row r="48" spans="1:16" s="7" customFormat="1" ht="38.25">
      <c r="A48" s="12" t="s">
        <v>89</v>
      </c>
      <c r="B48" s="29"/>
      <c r="C48" s="29" t="s">
        <v>63</v>
      </c>
      <c r="D48" s="29" t="s">
        <v>90</v>
      </c>
      <c r="E48" s="29" t="s">
        <v>62</v>
      </c>
      <c r="F48" s="29" t="s">
        <v>39</v>
      </c>
      <c r="G48" s="29" t="s">
        <v>42</v>
      </c>
      <c r="H48" s="29" t="s">
        <v>40</v>
      </c>
      <c r="I48" s="29" t="s">
        <v>44</v>
      </c>
      <c r="J48" s="12" t="s">
        <v>153</v>
      </c>
      <c r="K48" s="30"/>
      <c r="L48" s="78">
        <f>L49+L50</f>
        <v>8600</v>
      </c>
      <c r="M48" s="78">
        <f>M49+M50</f>
        <v>3171.1124400000003</v>
      </c>
      <c r="N48" s="78">
        <f>N49+N50</f>
        <v>9367</v>
      </c>
      <c r="O48" s="78">
        <f>O49+O50</f>
        <v>8800</v>
      </c>
      <c r="P48" s="78">
        <f>P49+P50</f>
        <v>8800</v>
      </c>
    </row>
    <row r="49" spans="1:16" s="7" customFormat="1" ht="51">
      <c r="A49" s="12" t="s">
        <v>89</v>
      </c>
      <c r="B49" s="29" t="s">
        <v>65</v>
      </c>
      <c r="C49" s="29" t="s">
        <v>63</v>
      </c>
      <c r="D49" s="29" t="s">
        <v>90</v>
      </c>
      <c r="E49" s="29" t="s">
        <v>62</v>
      </c>
      <c r="F49" s="29" t="s">
        <v>45</v>
      </c>
      <c r="G49" s="29" t="s">
        <v>42</v>
      </c>
      <c r="H49" s="29" t="s">
        <v>136</v>
      </c>
      <c r="I49" s="29" t="s">
        <v>44</v>
      </c>
      <c r="J49" s="12" t="s">
        <v>137</v>
      </c>
      <c r="K49" s="11" t="s">
        <v>185</v>
      </c>
      <c r="L49" s="78">
        <v>8600</v>
      </c>
      <c r="M49" s="78">
        <v>3122.9530100000002</v>
      </c>
      <c r="N49" s="78">
        <v>9067</v>
      </c>
      <c r="O49" s="78">
        <v>8800</v>
      </c>
      <c r="P49" s="79">
        <v>8800</v>
      </c>
    </row>
    <row r="50" spans="1:16" s="7" customFormat="1" ht="63.75">
      <c r="A50" s="12" t="s">
        <v>89</v>
      </c>
      <c r="B50" s="29" t="s">
        <v>65</v>
      </c>
      <c r="C50" s="29" t="s">
        <v>63</v>
      </c>
      <c r="D50" s="29" t="s">
        <v>90</v>
      </c>
      <c r="E50" s="29" t="s">
        <v>62</v>
      </c>
      <c r="F50" s="29" t="s">
        <v>45</v>
      </c>
      <c r="G50" s="29" t="s">
        <v>42</v>
      </c>
      <c r="H50" s="29" t="s">
        <v>311</v>
      </c>
      <c r="I50" s="29" t="s">
        <v>44</v>
      </c>
      <c r="J50" s="12" t="s">
        <v>312</v>
      </c>
      <c r="K50" s="11" t="s">
        <v>185</v>
      </c>
      <c r="L50" s="78">
        <v>0</v>
      </c>
      <c r="M50" s="78">
        <v>48.15943</v>
      </c>
      <c r="N50" s="78">
        <v>300</v>
      </c>
      <c r="O50" s="78">
        <v>0</v>
      </c>
      <c r="P50" s="79">
        <v>0</v>
      </c>
    </row>
    <row r="51" spans="1:16" ht="38.25">
      <c r="A51" s="12" t="s">
        <v>89</v>
      </c>
      <c r="B51" s="29"/>
      <c r="C51" s="29" t="s">
        <v>63</v>
      </c>
      <c r="D51" s="29" t="s">
        <v>90</v>
      </c>
      <c r="E51" s="29" t="s">
        <v>88</v>
      </c>
      <c r="F51" s="29" t="s">
        <v>39</v>
      </c>
      <c r="G51" s="29" t="s">
        <v>42</v>
      </c>
      <c r="H51" s="29" t="s">
        <v>40</v>
      </c>
      <c r="I51" s="29" t="s">
        <v>44</v>
      </c>
      <c r="J51" s="12" t="s">
        <v>154</v>
      </c>
      <c r="K51" s="12"/>
      <c r="L51" s="78">
        <f>L52+L53</f>
        <v>133</v>
      </c>
      <c r="M51" s="78">
        <v>0</v>
      </c>
      <c r="N51" s="78">
        <v>133</v>
      </c>
      <c r="O51" s="78">
        <f>O52+O53</f>
        <v>133</v>
      </c>
      <c r="P51" s="79">
        <f>P52+P53</f>
        <v>133</v>
      </c>
    </row>
    <row r="52" spans="1:16" ht="63.75">
      <c r="A52" s="12" t="s">
        <v>89</v>
      </c>
      <c r="B52" s="29" t="s">
        <v>155</v>
      </c>
      <c r="C52" s="29" t="s">
        <v>63</v>
      </c>
      <c r="D52" s="29" t="s">
        <v>90</v>
      </c>
      <c r="E52" s="29" t="s">
        <v>88</v>
      </c>
      <c r="F52" s="29" t="s">
        <v>156</v>
      </c>
      <c r="G52" s="29" t="s">
        <v>42</v>
      </c>
      <c r="H52" s="29" t="s">
        <v>40</v>
      </c>
      <c r="I52" s="29" t="s">
        <v>44</v>
      </c>
      <c r="J52" s="12" t="s">
        <v>157</v>
      </c>
      <c r="K52" s="33" t="s">
        <v>187</v>
      </c>
      <c r="L52" s="78">
        <v>53</v>
      </c>
      <c r="M52" s="78">
        <v>0</v>
      </c>
      <c r="N52" s="78">
        <v>53</v>
      </c>
      <c r="O52" s="78">
        <v>53</v>
      </c>
      <c r="P52" s="79">
        <v>53</v>
      </c>
    </row>
    <row r="53" spans="1:16" ht="89.25">
      <c r="A53" s="12" t="s">
        <v>89</v>
      </c>
      <c r="B53" s="29" t="s">
        <v>295</v>
      </c>
      <c r="C53" s="29" t="s">
        <v>63</v>
      </c>
      <c r="D53" s="29" t="s">
        <v>90</v>
      </c>
      <c r="E53" s="29" t="s">
        <v>88</v>
      </c>
      <c r="F53" s="29" t="s">
        <v>238</v>
      </c>
      <c r="G53" s="29" t="s">
        <v>42</v>
      </c>
      <c r="H53" s="29" t="s">
        <v>40</v>
      </c>
      <c r="I53" s="29" t="s">
        <v>44</v>
      </c>
      <c r="J53" s="12" t="s">
        <v>239</v>
      </c>
      <c r="K53" s="73" t="s">
        <v>273</v>
      </c>
      <c r="L53" s="78">
        <v>80</v>
      </c>
      <c r="M53" s="78">
        <v>0</v>
      </c>
      <c r="N53" s="78">
        <v>80</v>
      </c>
      <c r="O53" s="78">
        <v>80</v>
      </c>
      <c r="P53" s="79">
        <v>80</v>
      </c>
    </row>
    <row r="54" spans="1:16" s="6" customFormat="1" ht="51">
      <c r="A54" s="14" t="s">
        <v>102</v>
      </c>
      <c r="B54" s="63"/>
      <c r="C54" s="63">
        <v>1</v>
      </c>
      <c r="D54" s="63" t="s">
        <v>103</v>
      </c>
      <c r="E54" s="63" t="s">
        <v>38</v>
      </c>
      <c r="F54" s="63" t="s">
        <v>39</v>
      </c>
      <c r="G54" s="63" t="s">
        <v>38</v>
      </c>
      <c r="H54" s="63" t="s">
        <v>40</v>
      </c>
      <c r="I54" s="63" t="s">
        <v>39</v>
      </c>
      <c r="J54" s="60" t="s">
        <v>102</v>
      </c>
      <c r="K54" s="66"/>
      <c r="L54" s="76">
        <f t="shared" ref="L54:P55" si="1">L55</f>
        <v>0</v>
      </c>
      <c r="M54" s="76">
        <f t="shared" si="1"/>
        <v>0.32316</v>
      </c>
      <c r="N54" s="76">
        <f t="shared" si="1"/>
        <v>0.31259999999999999</v>
      </c>
      <c r="O54" s="76">
        <f t="shared" si="1"/>
        <v>0</v>
      </c>
      <c r="P54" s="76">
        <f t="shared" si="1"/>
        <v>0</v>
      </c>
    </row>
    <row r="55" spans="1:16" ht="51">
      <c r="A55" s="12" t="s">
        <v>102</v>
      </c>
      <c r="B55" s="29"/>
      <c r="C55" s="29" t="s">
        <v>63</v>
      </c>
      <c r="D55" s="29" t="s">
        <v>103</v>
      </c>
      <c r="E55" s="29" t="s">
        <v>88</v>
      </c>
      <c r="F55" s="29" t="s">
        <v>39</v>
      </c>
      <c r="G55" s="29" t="s">
        <v>38</v>
      </c>
      <c r="H55" s="29" t="s">
        <v>40</v>
      </c>
      <c r="I55" s="29" t="s">
        <v>44</v>
      </c>
      <c r="J55" s="12" t="s">
        <v>158</v>
      </c>
      <c r="K55" s="33"/>
      <c r="L55" s="78">
        <f t="shared" si="1"/>
        <v>0</v>
      </c>
      <c r="M55" s="78">
        <f t="shared" si="1"/>
        <v>0.32316</v>
      </c>
      <c r="N55" s="78">
        <f t="shared" si="1"/>
        <v>0.31259999999999999</v>
      </c>
      <c r="O55" s="78">
        <f t="shared" si="1"/>
        <v>0</v>
      </c>
      <c r="P55" s="78">
        <f t="shared" si="1"/>
        <v>0</v>
      </c>
    </row>
    <row r="56" spans="1:16" ht="51">
      <c r="A56" s="12" t="s">
        <v>102</v>
      </c>
      <c r="B56" s="29" t="s">
        <v>65</v>
      </c>
      <c r="C56" s="29" t="s">
        <v>63</v>
      </c>
      <c r="D56" s="29" t="s">
        <v>103</v>
      </c>
      <c r="E56" s="29" t="s">
        <v>88</v>
      </c>
      <c r="F56" s="29" t="s">
        <v>148</v>
      </c>
      <c r="G56" s="29" t="s">
        <v>80</v>
      </c>
      <c r="H56" s="29" t="s">
        <v>40</v>
      </c>
      <c r="I56" s="29" t="s">
        <v>44</v>
      </c>
      <c r="J56" s="12" t="s">
        <v>175</v>
      </c>
      <c r="K56" s="11" t="s">
        <v>185</v>
      </c>
      <c r="L56" s="78">
        <v>0</v>
      </c>
      <c r="M56" s="78">
        <v>0.32316</v>
      </c>
      <c r="N56" s="78">
        <v>0.31259999999999999</v>
      </c>
      <c r="O56" s="78">
        <v>0</v>
      </c>
      <c r="P56" s="78">
        <v>0</v>
      </c>
    </row>
    <row r="57" spans="1:16" s="6" customFormat="1" ht="63.75">
      <c r="A57" s="14" t="s">
        <v>105</v>
      </c>
      <c r="B57" s="63"/>
      <c r="C57" s="63" t="s">
        <v>63</v>
      </c>
      <c r="D57" s="63" t="s">
        <v>104</v>
      </c>
      <c r="E57" s="63" t="s">
        <v>38</v>
      </c>
      <c r="F57" s="63" t="s">
        <v>39</v>
      </c>
      <c r="G57" s="63" t="s">
        <v>38</v>
      </c>
      <c r="H57" s="63" t="s">
        <v>40</v>
      </c>
      <c r="I57" s="63" t="s">
        <v>39</v>
      </c>
      <c r="J57" s="60" t="s">
        <v>105</v>
      </c>
      <c r="K57" s="66"/>
      <c r="L57" s="76">
        <f>L58+L60+L62+L67+L68</f>
        <v>47254.200000000004</v>
      </c>
      <c r="M57" s="76">
        <f>M60+M62+M68+M58+M67</f>
        <v>15339.706399999999</v>
      </c>
      <c r="N57" s="76">
        <f>N60+N62+N68+N58+N67</f>
        <v>47201.500000000007</v>
      </c>
      <c r="O57" s="76">
        <f>O60+O62+O68+O58+O67</f>
        <v>47254.200000000004</v>
      </c>
      <c r="P57" s="76">
        <f>P60+P62+P68+P58+P67</f>
        <v>47254.200000000004</v>
      </c>
    </row>
    <row r="58" spans="1:16" s="6" customFormat="1" ht="102">
      <c r="A58" s="50" t="str">
        <f>IF(D58="00",J58,IF(E58="00",J58,IF(F58="000",IF(G58="00",J58,J58),A57)))</f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v>
      </c>
      <c r="B58" s="48"/>
      <c r="C58" s="48" t="s">
        <v>63</v>
      </c>
      <c r="D58" s="48" t="s">
        <v>104</v>
      </c>
      <c r="E58" s="48" t="s">
        <v>42</v>
      </c>
      <c r="F58" s="48" t="s">
        <v>39</v>
      </c>
      <c r="G58" s="48" t="s">
        <v>38</v>
      </c>
      <c r="H58" s="48" t="s">
        <v>40</v>
      </c>
      <c r="I58" s="48" t="s">
        <v>68</v>
      </c>
      <c r="J58" s="49" t="s">
        <v>189</v>
      </c>
      <c r="K58" s="46"/>
      <c r="L58" s="81">
        <f>L59</f>
        <v>97</v>
      </c>
      <c r="M58" s="81">
        <f>M59</f>
        <v>67.3</v>
      </c>
      <c r="N58" s="81">
        <f>N59</f>
        <v>67.3</v>
      </c>
      <c r="O58" s="81">
        <f>O59</f>
        <v>97</v>
      </c>
      <c r="P58" s="81">
        <f>P59</f>
        <v>97</v>
      </c>
    </row>
    <row r="59" spans="1:16" s="6" customFormat="1" ht="76.5">
      <c r="A59" s="51" t="s">
        <v>190</v>
      </c>
      <c r="B59" s="48" t="s">
        <v>155</v>
      </c>
      <c r="C59" s="48" t="s">
        <v>63</v>
      </c>
      <c r="D59" s="48" t="s">
        <v>104</v>
      </c>
      <c r="E59" s="48" t="s">
        <v>42</v>
      </c>
      <c r="F59" s="48" t="s">
        <v>85</v>
      </c>
      <c r="G59" s="48" t="s">
        <v>80</v>
      </c>
      <c r="H59" s="48" t="s">
        <v>40</v>
      </c>
      <c r="I59" s="48" t="s">
        <v>68</v>
      </c>
      <c r="J59" s="49" t="s">
        <v>190</v>
      </c>
      <c r="K59" s="33" t="s">
        <v>187</v>
      </c>
      <c r="L59" s="81">
        <v>97</v>
      </c>
      <c r="M59" s="81">
        <v>67.3</v>
      </c>
      <c r="N59" s="81">
        <v>67.3</v>
      </c>
      <c r="O59" s="81">
        <v>97</v>
      </c>
      <c r="P59" s="81">
        <v>97</v>
      </c>
    </row>
    <row r="60" spans="1:16" ht="38.25">
      <c r="A60" s="12" t="s">
        <v>106</v>
      </c>
      <c r="B60" s="29"/>
      <c r="C60" s="29">
        <v>1</v>
      </c>
      <c r="D60" s="29">
        <v>11</v>
      </c>
      <c r="E60" s="29" t="s">
        <v>62</v>
      </c>
      <c r="F60" s="29" t="s">
        <v>39</v>
      </c>
      <c r="G60" s="29" t="s">
        <v>38</v>
      </c>
      <c r="H60" s="29" t="s">
        <v>40</v>
      </c>
      <c r="I60" s="29">
        <v>120</v>
      </c>
      <c r="J60" s="12" t="s">
        <v>106</v>
      </c>
      <c r="K60" s="33"/>
      <c r="L60" s="78">
        <f>L61</f>
        <v>2.4</v>
      </c>
      <c r="M60" s="78">
        <f>M61</f>
        <v>8.8999999999999995E-4</v>
      </c>
      <c r="N60" s="78">
        <f>N61</f>
        <v>2.4</v>
      </c>
      <c r="O60" s="78">
        <f>O61</f>
        <v>2.4</v>
      </c>
      <c r="P60" s="78">
        <f>P61</f>
        <v>2.4</v>
      </c>
    </row>
    <row r="61" spans="1:16" ht="63.75">
      <c r="A61" s="12" t="s">
        <v>160</v>
      </c>
      <c r="B61" s="29" t="s">
        <v>159</v>
      </c>
      <c r="C61" s="29">
        <v>1</v>
      </c>
      <c r="D61" s="29">
        <v>11</v>
      </c>
      <c r="E61" s="29" t="s">
        <v>62</v>
      </c>
      <c r="F61" s="29" t="s">
        <v>85</v>
      </c>
      <c r="G61" s="29" t="s">
        <v>80</v>
      </c>
      <c r="H61" s="29" t="s">
        <v>40</v>
      </c>
      <c r="I61" s="29">
        <v>120</v>
      </c>
      <c r="J61" s="12" t="s">
        <v>160</v>
      </c>
      <c r="K61" s="33" t="s">
        <v>188</v>
      </c>
      <c r="L61" s="78">
        <v>2.4</v>
      </c>
      <c r="M61" s="78">
        <v>8.8999999999999995E-4</v>
      </c>
      <c r="N61" s="78">
        <v>2.4</v>
      </c>
      <c r="O61" s="78">
        <v>2.4</v>
      </c>
      <c r="P61" s="78">
        <v>2.4</v>
      </c>
    </row>
    <row r="62" spans="1:16" ht="127.5">
      <c r="A62" s="12" t="s">
        <v>107</v>
      </c>
      <c r="B62" s="29"/>
      <c r="C62" s="29">
        <v>1</v>
      </c>
      <c r="D62" s="29" t="s">
        <v>104</v>
      </c>
      <c r="E62" s="29" t="s">
        <v>80</v>
      </c>
      <c r="F62" s="29" t="s">
        <v>39</v>
      </c>
      <c r="G62" s="29" t="s">
        <v>38</v>
      </c>
      <c r="H62" s="29" t="s">
        <v>40</v>
      </c>
      <c r="I62" s="29" t="s">
        <v>68</v>
      </c>
      <c r="J62" s="12" t="s">
        <v>107</v>
      </c>
      <c r="K62" s="33"/>
      <c r="L62" s="78">
        <f>SUM(L63+L64+L65+L66)</f>
        <v>47131.8</v>
      </c>
      <c r="M62" s="78">
        <f>SUM(M63+M64+M65+M66)</f>
        <v>15272.405510000001</v>
      </c>
      <c r="N62" s="78">
        <f>SUM(N63+N64+N65+N66)</f>
        <v>47131.8</v>
      </c>
      <c r="O62" s="78">
        <f>SUM(O63+O64+O65+O66)</f>
        <v>47131.8</v>
      </c>
      <c r="P62" s="78">
        <f>SUM(P63+P64+P65+P66)</f>
        <v>47131.8</v>
      </c>
    </row>
    <row r="63" spans="1:16" ht="127.5">
      <c r="A63" s="12" t="s">
        <v>176</v>
      </c>
      <c r="B63" s="29" t="s">
        <v>155</v>
      </c>
      <c r="C63" s="29">
        <v>1</v>
      </c>
      <c r="D63" s="29" t="s">
        <v>104</v>
      </c>
      <c r="E63" s="29" t="s">
        <v>80</v>
      </c>
      <c r="F63" s="29" t="s">
        <v>117</v>
      </c>
      <c r="G63" s="29" t="s">
        <v>80</v>
      </c>
      <c r="H63" s="29" t="s">
        <v>40</v>
      </c>
      <c r="I63" s="29" t="s">
        <v>68</v>
      </c>
      <c r="J63" s="12" t="s">
        <v>176</v>
      </c>
      <c r="K63" s="33" t="s">
        <v>187</v>
      </c>
      <c r="L63" s="78">
        <v>45435</v>
      </c>
      <c r="M63" s="78">
        <v>14634.87429</v>
      </c>
      <c r="N63" s="78">
        <v>45435</v>
      </c>
      <c r="O63" s="78">
        <v>45435</v>
      </c>
      <c r="P63" s="78">
        <v>45435</v>
      </c>
    </row>
    <row r="64" spans="1:16" ht="102">
      <c r="A64" s="12" t="s">
        <v>161</v>
      </c>
      <c r="B64" s="29" t="s">
        <v>155</v>
      </c>
      <c r="C64" s="29">
        <v>1</v>
      </c>
      <c r="D64" s="29" t="s">
        <v>104</v>
      </c>
      <c r="E64" s="29" t="s">
        <v>80</v>
      </c>
      <c r="F64" s="29" t="s">
        <v>162</v>
      </c>
      <c r="G64" s="29" t="s">
        <v>80</v>
      </c>
      <c r="H64" s="29" t="s">
        <v>40</v>
      </c>
      <c r="I64" s="29" t="s">
        <v>68</v>
      </c>
      <c r="J64" s="12" t="s">
        <v>161</v>
      </c>
      <c r="K64" s="33" t="s">
        <v>187</v>
      </c>
      <c r="L64" s="78">
        <v>450</v>
      </c>
      <c r="M64" s="78">
        <v>186.35929999999999</v>
      </c>
      <c r="N64" s="78">
        <v>450</v>
      </c>
      <c r="O64" s="78">
        <v>450</v>
      </c>
      <c r="P64" s="78">
        <v>450</v>
      </c>
    </row>
    <row r="65" spans="1:20" ht="102">
      <c r="A65" s="12" t="s">
        <v>164</v>
      </c>
      <c r="B65" s="29" t="s">
        <v>155</v>
      </c>
      <c r="C65" s="29">
        <v>1</v>
      </c>
      <c r="D65" s="29" t="s">
        <v>104</v>
      </c>
      <c r="E65" s="29" t="s">
        <v>80</v>
      </c>
      <c r="F65" s="29" t="s">
        <v>163</v>
      </c>
      <c r="G65" s="29" t="s">
        <v>80</v>
      </c>
      <c r="H65" s="29" t="s">
        <v>40</v>
      </c>
      <c r="I65" s="29" t="s">
        <v>68</v>
      </c>
      <c r="J65" s="12" t="s">
        <v>164</v>
      </c>
      <c r="K65" s="33" t="s">
        <v>187</v>
      </c>
      <c r="L65" s="78">
        <v>88.8</v>
      </c>
      <c r="M65" s="78">
        <v>29.6</v>
      </c>
      <c r="N65" s="78">
        <v>88.8</v>
      </c>
      <c r="O65" s="78">
        <v>88.8</v>
      </c>
      <c r="P65" s="78">
        <v>88.8</v>
      </c>
    </row>
    <row r="66" spans="1:20" ht="63.75">
      <c r="A66" s="12" t="s">
        <v>165</v>
      </c>
      <c r="B66" s="29" t="s">
        <v>155</v>
      </c>
      <c r="C66" s="29">
        <v>1</v>
      </c>
      <c r="D66" s="29" t="s">
        <v>104</v>
      </c>
      <c r="E66" s="29" t="s">
        <v>80</v>
      </c>
      <c r="F66" s="29" t="s">
        <v>166</v>
      </c>
      <c r="G66" s="29" t="s">
        <v>80</v>
      </c>
      <c r="H66" s="29" t="s">
        <v>40</v>
      </c>
      <c r="I66" s="29" t="s">
        <v>68</v>
      </c>
      <c r="J66" s="12" t="s">
        <v>165</v>
      </c>
      <c r="K66" s="33" t="s">
        <v>187</v>
      </c>
      <c r="L66" s="78">
        <v>1158</v>
      </c>
      <c r="M66" s="78">
        <v>421.57191999999998</v>
      </c>
      <c r="N66" s="78">
        <v>1158</v>
      </c>
      <c r="O66" s="78">
        <v>1158</v>
      </c>
      <c r="P66" s="78">
        <v>1158</v>
      </c>
    </row>
    <row r="67" spans="1:20" ht="102">
      <c r="A67" s="12" t="s">
        <v>165</v>
      </c>
      <c r="B67" s="29" t="s">
        <v>155</v>
      </c>
      <c r="C67" s="29">
        <v>1</v>
      </c>
      <c r="D67" s="29" t="s">
        <v>104</v>
      </c>
      <c r="E67" s="29" t="s">
        <v>80</v>
      </c>
      <c r="F67" s="29" t="s">
        <v>254</v>
      </c>
      <c r="G67" s="29" t="s">
        <v>38</v>
      </c>
      <c r="H67" s="29" t="s">
        <v>40</v>
      </c>
      <c r="I67" s="29" t="s">
        <v>68</v>
      </c>
      <c r="J67" s="12" t="s">
        <v>255</v>
      </c>
      <c r="K67" s="33" t="s">
        <v>187</v>
      </c>
      <c r="L67" s="78">
        <v>0</v>
      </c>
      <c r="M67" s="78">
        <v>0</v>
      </c>
      <c r="N67" s="78">
        <v>0</v>
      </c>
      <c r="O67" s="78">
        <v>0</v>
      </c>
      <c r="P67" s="78">
        <v>0</v>
      </c>
    </row>
    <row r="68" spans="1:20" ht="38.25">
      <c r="A68" s="12" t="s">
        <v>108</v>
      </c>
      <c r="B68" s="29"/>
      <c r="C68" s="29">
        <v>1</v>
      </c>
      <c r="D68" s="29" t="s">
        <v>104</v>
      </c>
      <c r="E68" s="29" t="s">
        <v>88</v>
      </c>
      <c r="F68" s="29" t="s">
        <v>39</v>
      </c>
      <c r="G68" s="29" t="s">
        <v>38</v>
      </c>
      <c r="H68" s="29" t="s">
        <v>40</v>
      </c>
      <c r="I68" s="29">
        <v>120</v>
      </c>
      <c r="J68" s="12" t="s">
        <v>108</v>
      </c>
      <c r="K68" s="33"/>
      <c r="L68" s="78">
        <f>L69</f>
        <v>23</v>
      </c>
      <c r="M68" s="78">
        <f>M69</f>
        <v>0</v>
      </c>
      <c r="N68" s="78">
        <f>N69</f>
        <v>0</v>
      </c>
      <c r="O68" s="78">
        <f>O69</f>
        <v>23</v>
      </c>
      <c r="P68" s="78">
        <f>P69</f>
        <v>23</v>
      </c>
    </row>
    <row r="69" spans="1:20" ht="63.75">
      <c r="A69" s="12" t="s">
        <v>108</v>
      </c>
      <c r="B69" s="29" t="s">
        <v>155</v>
      </c>
      <c r="C69" s="29">
        <v>1</v>
      </c>
      <c r="D69" s="29" t="s">
        <v>104</v>
      </c>
      <c r="E69" s="29" t="s">
        <v>88</v>
      </c>
      <c r="F69" s="29" t="s">
        <v>118</v>
      </c>
      <c r="G69" s="29" t="s">
        <v>80</v>
      </c>
      <c r="H69" s="29" t="s">
        <v>40</v>
      </c>
      <c r="I69" s="29">
        <v>120</v>
      </c>
      <c r="J69" s="12" t="s">
        <v>167</v>
      </c>
      <c r="K69" s="33" t="s">
        <v>187</v>
      </c>
      <c r="L69" s="78">
        <v>23</v>
      </c>
      <c r="M69" s="78">
        <v>0</v>
      </c>
      <c r="N69" s="78">
        <v>0</v>
      </c>
      <c r="O69" s="78">
        <v>23</v>
      </c>
      <c r="P69" s="78">
        <v>23</v>
      </c>
    </row>
    <row r="70" spans="1:20" s="6" customFormat="1" ht="25.5">
      <c r="A70" s="14" t="s">
        <v>109</v>
      </c>
      <c r="B70" s="63"/>
      <c r="C70" s="63" t="s">
        <v>63</v>
      </c>
      <c r="D70" s="63" t="s">
        <v>110</v>
      </c>
      <c r="E70" s="63" t="s">
        <v>38</v>
      </c>
      <c r="F70" s="63" t="s">
        <v>39</v>
      </c>
      <c r="G70" s="63" t="s">
        <v>38</v>
      </c>
      <c r="H70" s="63" t="s">
        <v>40</v>
      </c>
      <c r="I70" s="63" t="s">
        <v>39</v>
      </c>
      <c r="J70" s="60" t="s">
        <v>109</v>
      </c>
      <c r="K70" s="66"/>
      <c r="L70" s="76">
        <f>L71</f>
        <v>2850.5</v>
      </c>
      <c r="M70" s="76">
        <f>M71</f>
        <v>2655.9491199999998</v>
      </c>
      <c r="N70" s="76">
        <f>N71</f>
        <v>3895.2</v>
      </c>
      <c r="O70" s="76">
        <f>O71</f>
        <v>2960</v>
      </c>
      <c r="P70" s="76">
        <f>P71</f>
        <v>3078</v>
      </c>
    </row>
    <row r="71" spans="1:20" ht="25.5">
      <c r="A71" s="11" t="str">
        <f>IF(D71="00",J71,IF(E71="00",J71,IF(F71="000",IF(G71="00",J71,J71),A70)))</f>
        <v>Плата за негативное воздействие на окружающую среду</v>
      </c>
      <c r="B71" s="29"/>
      <c r="C71" s="29" t="s">
        <v>63</v>
      </c>
      <c r="D71" s="29" t="s">
        <v>110</v>
      </c>
      <c r="E71" s="29" t="s">
        <v>42</v>
      </c>
      <c r="F71" s="29" t="s">
        <v>39</v>
      </c>
      <c r="G71" s="29" t="s">
        <v>42</v>
      </c>
      <c r="H71" s="29" t="s">
        <v>40</v>
      </c>
      <c r="I71" s="29" t="s">
        <v>68</v>
      </c>
      <c r="J71" s="12" t="s">
        <v>111</v>
      </c>
      <c r="K71" s="33"/>
      <c r="L71" s="78">
        <f>L72+L73+L74+L77</f>
        <v>2850.5</v>
      </c>
      <c r="M71" s="78">
        <f>M72+M73+M74+M77</f>
        <v>2655.9491199999998</v>
      </c>
      <c r="N71" s="78">
        <f>N72+N73+N74+N77</f>
        <v>3895.2</v>
      </c>
      <c r="O71" s="78">
        <f>O72+O73+O74+O77</f>
        <v>2960</v>
      </c>
      <c r="P71" s="78">
        <f>P72+P73+P74+P77</f>
        <v>3078</v>
      </c>
    </row>
    <row r="72" spans="1:20" ht="38.25">
      <c r="A72" s="11" t="str">
        <f>IF(D72="00",J72,IF(E72="00",J72,IF(F72="000",IF(G72="00",J72,J72),A71)))</f>
        <v>Плата за негативное воздействие на окружающую среду</v>
      </c>
      <c r="B72" s="29" t="s">
        <v>112</v>
      </c>
      <c r="C72" s="29" t="s">
        <v>63</v>
      </c>
      <c r="D72" s="29" t="s">
        <v>110</v>
      </c>
      <c r="E72" s="29" t="s">
        <v>42</v>
      </c>
      <c r="F72" s="29" t="s">
        <v>45</v>
      </c>
      <c r="G72" s="29" t="s">
        <v>42</v>
      </c>
      <c r="H72" s="29" t="s">
        <v>296</v>
      </c>
      <c r="I72" s="29" t="s">
        <v>68</v>
      </c>
      <c r="J72" s="12" t="s">
        <v>113</v>
      </c>
      <c r="K72" s="11" t="s">
        <v>191</v>
      </c>
      <c r="L72" s="78">
        <v>485.5</v>
      </c>
      <c r="M72" s="78">
        <v>432.92538999999999</v>
      </c>
      <c r="N72" s="78">
        <v>785.5</v>
      </c>
      <c r="O72" s="78">
        <v>490</v>
      </c>
      <c r="P72" s="79">
        <v>500</v>
      </c>
    </row>
    <row r="73" spans="1:20" ht="38.25">
      <c r="A73" s="11" t="str">
        <f>IF(D73="00",J73,IF(E73="00",J73,IF(F73="000",IF(G73="00",J73,J73),A72)))</f>
        <v>Плата за негативное воздействие на окружающую среду</v>
      </c>
      <c r="B73" s="29" t="s">
        <v>112</v>
      </c>
      <c r="C73" s="29" t="s">
        <v>63</v>
      </c>
      <c r="D73" s="29" t="s">
        <v>110</v>
      </c>
      <c r="E73" s="29" t="s">
        <v>42</v>
      </c>
      <c r="F73" s="29" t="s">
        <v>55</v>
      </c>
      <c r="G73" s="29" t="s">
        <v>42</v>
      </c>
      <c r="H73" s="29" t="s">
        <v>296</v>
      </c>
      <c r="I73" s="29" t="s">
        <v>68</v>
      </c>
      <c r="J73" s="12" t="s">
        <v>114</v>
      </c>
      <c r="K73" s="11" t="s">
        <v>191</v>
      </c>
      <c r="L73" s="78">
        <v>90</v>
      </c>
      <c r="M73" s="78">
        <v>92.656319999999994</v>
      </c>
      <c r="N73" s="78">
        <v>270</v>
      </c>
      <c r="O73" s="78">
        <v>93</v>
      </c>
      <c r="P73" s="79">
        <v>95</v>
      </c>
    </row>
    <row r="74" spans="1:20" ht="25.5">
      <c r="A74" s="33" t="s">
        <v>111</v>
      </c>
      <c r="B74" s="70"/>
      <c r="C74" s="70" t="s">
        <v>63</v>
      </c>
      <c r="D74" s="70" t="s">
        <v>110</v>
      </c>
      <c r="E74" s="70" t="s">
        <v>42</v>
      </c>
      <c r="F74" s="70" t="s">
        <v>57</v>
      </c>
      <c r="G74" s="70" t="s">
        <v>42</v>
      </c>
      <c r="H74" s="70" t="s">
        <v>40</v>
      </c>
      <c r="I74" s="70" t="s">
        <v>68</v>
      </c>
      <c r="J74" s="69" t="s">
        <v>115</v>
      </c>
      <c r="K74" s="72"/>
      <c r="L74" s="78">
        <f>L75+L76</f>
        <v>2275</v>
      </c>
      <c r="M74" s="78">
        <f>M75+M76</f>
        <v>2130.36537</v>
      </c>
      <c r="N74" s="78">
        <f>N75+N76</f>
        <v>2839.7</v>
      </c>
      <c r="O74" s="78">
        <f>O75+O76</f>
        <v>2377</v>
      </c>
      <c r="P74" s="79">
        <f>P75+P76</f>
        <v>2483</v>
      </c>
    </row>
    <row r="75" spans="1:20" ht="38.25">
      <c r="A75" s="11" t="str">
        <f>IF(D75="00",J75,IF(E75="00",J75,IF(F75="000",IF(G75="00",J75,J75),A73)))</f>
        <v>Плата за негативное воздействие на окружающую среду</v>
      </c>
      <c r="B75" s="29" t="s">
        <v>112</v>
      </c>
      <c r="C75" s="29" t="s">
        <v>63</v>
      </c>
      <c r="D75" s="29" t="s">
        <v>110</v>
      </c>
      <c r="E75" s="29" t="s">
        <v>42</v>
      </c>
      <c r="F75" s="48" t="s">
        <v>263</v>
      </c>
      <c r="G75" s="29" t="s">
        <v>42</v>
      </c>
      <c r="H75" s="29" t="s">
        <v>296</v>
      </c>
      <c r="I75" s="29" t="s">
        <v>68</v>
      </c>
      <c r="J75" s="53" t="s">
        <v>265</v>
      </c>
      <c r="K75" s="11" t="s">
        <v>191</v>
      </c>
      <c r="L75" s="78">
        <v>2250</v>
      </c>
      <c r="M75" s="78">
        <v>1926.4202499999999</v>
      </c>
      <c r="N75" s="78">
        <v>2414</v>
      </c>
      <c r="O75" s="78">
        <v>2350</v>
      </c>
      <c r="P75" s="79">
        <v>2453</v>
      </c>
    </row>
    <row r="76" spans="1:20" ht="38.25">
      <c r="A76" s="33" t="s">
        <v>111</v>
      </c>
      <c r="B76" s="29" t="s">
        <v>112</v>
      </c>
      <c r="C76" s="29" t="s">
        <v>63</v>
      </c>
      <c r="D76" s="29" t="s">
        <v>110</v>
      </c>
      <c r="E76" s="29" t="s">
        <v>42</v>
      </c>
      <c r="F76" s="48" t="s">
        <v>264</v>
      </c>
      <c r="G76" s="29" t="s">
        <v>42</v>
      </c>
      <c r="H76" s="29" t="s">
        <v>296</v>
      </c>
      <c r="I76" s="29" t="s">
        <v>68</v>
      </c>
      <c r="J76" s="53" t="s">
        <v>266</v>
      </c>
      <c r="K76" s="11" t="s">
        <v>191</v>
      </c>
      <c r="L76" s="78">
        <v>25</v>
      </c>
      <c r="M76" s="78">
        <v>203.94512</v>
      </c>
      <c r="N76" s="78">
        <v>425.7</v>
      </c>
      <c r="O76" s="78">
        <v>27</v>
      </c>
      <c r="P76" s="79">
        <v>30</v>
      </c>
    </row>
    <row r="77" spans="1:20" ht="51">
      <c r="A77" s="33" t="s">
        <v>111</v>
      </c>
      <c r="B77" s="29" t="s">
        <v>112</v>
      </c>
      <c r="C77" s="29" t="s">
        <v>63</v>
      </c>
      <c r="D77" s="29" t="s">
        <v>110</v>
      </c>
      <c r="E77" s="29" t="s">
        <v>42</v>
      </c>
      <c r="F77" s="29" t="s">
        <v>116</v>
      </c>
      <c r="G77" s="29" t="s">
        <v>42</v>
      </c>
      <c r="H77" s="29" t="s">
        <v>296</v>
      </c>
      <c r="I77" s="29" t="s">
        <v>68</v>
      </c>
      <c r="J77" s="12" t="s">
        <v>177</v>
      </c>
      <c r="K77" s="11" t="s">
        <v>191</v>
      </c>
      <c r="L77" s="78">
        <v>0</v>
      </c>
      <c r="M77" s="78">
        <v>2.0400000000000001E-3</v>
      </c>
      <c r="N77" s="78">
        <v>0</v>
      </c>
      <c r="O77" s="78">
        <v>0</v>
      </c>
      <c r="P77" s="78">
        <v>0</v>
      </c>
    </row>
    <row r="78" spans="1:20" s="6" customFormat="1" ht="51">
      <c r="A78" s="14" t="s">
        <v>119</v>
      </c>
      <c r="B78" s="63"/>
      <c r="C78" s="63">
        <v>1</v>
      </c>
      <c r="D78" s="63" t="s">
        <v>120</v>
      </c>
      <c r="E78" s="63" t="s">
        <v>38</v>
      </c>
      <c r="F78" s="63" t="s">
        <v>39</v>
      </c>
      <c r="G78" s="63" t="s">
        <v>38</v>
      </c>
      <c r="H78" s="63" t="s">
        <v>40</v>
      </c>
      <c r="I78" s="63" t="s">
        <v>39</v>
      </c>
      <c r="J78" s="60" t="s">
        <v>134</v>
      </c>
      <c r="K78" s="66"/>
      <c r="L78" s="76">
        <f>L79+L81</f>
        <v>271</v>
      </c>
      <c r="M78" s="76">
        <f>M79+M81</f>
        <v>43.5</v>
      </c>
      <c r="N78" s="76">
        <f>N79+N81</f>
        <v>271</v>
      </c>
      <c r="O78" s="76">
        <f>O79+O81</f>
        <v>191</v>
      </c>
      <c r="P78" s="76">
        <f>P79+P81</f>
        <v>191</v>
      </c>
    </row>
    <row r="79" spans="1:20" s="7" customFormat="1" ht="25.5">
      <c r="A79" s="12" t="s">
        <v>91</v>
      </c>
      <c r="B79" s="29"/>
      <c r="C79" s="29">
        <v>1</v>
      </c>
      <c r="D79" s="29" t="s">
        <v>120</v>
      </c>
      <c r="E79" s="29" t="s">
        <v>42</v>
      </c>
      <c r="F79" s="29" t="s">
        <v>39</v>
      </c>
      <c r="G79" s="29" t="s">
        <v>38</v>
      </c>
      <c r="H79" s="29" t="s">
        <v>40</v>
      </c>
      <c r="I79" s="29">
        <v>130</v>
      </c>
      <c r="J79" s="12" t="s">
        <v>91</v>
      </c>
      <c r="K79" s="33"/>
      <c r="L79" s="78">
        <f>L80</f>
        <v>191</v>
      </c>
      <c r="M79" s="78">
        <f>M80</f>
        <v>43.5</v>
      </c>
      <c r="N79" s="78">
        <f>N80</f>
        <v>191</v>
      </c>
      <c r="O79" s="78">
        <f>O80</f>
        <v>191</v>
      </c>
      <c r="P79" s="78">
        <f>P80</f>
        <v>191</v>
      </c>
      <c r="Q79" s="2"/>
      <c r="R79" s="2"/>
      <c r="S79" s="2"/>
      <c r="T79" s="2"/>
    </row>
    <row r="80" spans="1:20" s="7" customFormat="1" ht="63.75">
      <c r="A80" s="12" t="s">
        <v>91</v>
      </c>
      <c r="B80" s="29" t="s">
        <v>155</v>
      </c>
      <c r="C80" s="29">
        <v>1</v>
      </c>
      <c r="D80" s="29" t="s">
        <v>120</v>
      </c>
      <c r="E80" s="29" t="s">
        <v>42</v>
      </c>
      <c r="F80" s="29" t="s">
        <v>92</v>
      </c>
      <c r="G80" s="29" t="s">
        <v>80</v>
      </c>
      <c r="H80" s="29" t="s">
        <v>40</v>
      </c>
      <c r="I80" s="29">
        <v>130</v>
      </c>
      <c r="J80" s="12" t="s">
        <v>93</v>
      </c>
      <c r="K80" s="33" t="s">
        <v>187</v>
      </c>
      <c r="L80" s="78">
        <v>191</v>
      </c>
      <c r="M80" s="78">
        <v>43.5</v>
      </c>
      <c r="N80" s="78">
        <v>191</v>
      </c>
      <c r="O80" s="78">
        <v>191</v>
      </c>
      <c r="P80" s="78">
        <v>191</v>
      </c>
      <c r="Q80" s="2"/>
      <c r="R80" s="2"/>
      <c r="S80" s="2"/>
      <c r="T80" s="2"/>
    </row>
    <row r="81" spans="1:20" s="7" customFormat="1" ht="25.5">
      <c r="A81" s="12" t="s">
        <v>94</v>
      </c>
      <c r="B81" s="29"/>
      <c r="C81" s="29">
        <v>1</v>
      </c>
      <c r="D81" s="29" t="s">
        <v>120</v>
      </c>
      <c r="E81" s="29" t="s">
        <v>48</v>
      </c>
      <c r="F81" s="29" t="s">
        <v>39</v>
      </c>
      <c r="G81" s="29" t="s">
        <v>38</v>
      </c>
      <c r="H81" s="29" t="s">
        <v>40</v>
      </c>
      <c r="I81" s="29">
        <v>130</v>
      </c>
      <c r="J81" s="12" t="s">
        <v>94</v>
      </c>
      <c r="K81" s="33"/>
      <c r="L81" s="78">
        <f>L82+L83+L84</f>
        <v>80</v>
      </c>
      <c r="M81" s="78">
        <f>M82+M83+M84</f>
        <v>0</v>
      </c>
      <c r="N81" s="78">
        <f>N82+N83+N84</f>
        <v>80</v>
      </c>
      <c r="O81" s="78">
        <v>0</v>
      </c>
      <c r="P81" s="78">
        <f>P82+P83+P84</f>
        <v>0</v>
      </c>
      <c r="Q81" s="2"/>
      <c r="R81" s="2"/>
      <c r="S81" s="2"/>
      <c r="T81" s="2"/>
    </row>
    <row r="82" spans="1:20" s="7" customFormat="1" ht="63.75">
      <c r="A82" s="12" t="s">
        <v>94</v>
      </c>
      <c r="B82" s="48" t="s">
        <v>155</v>
      </c>
      <c r="C82" s="29">
        <v>1</v>
      </c>
      <c r="D82" s="29" t="s">
        <v>120</v>
      </c>
      <c r="E82" s="29" t="s">
        <v>48</v>
      </c>
      <c r="F82" s="29" t="s">
        <v>92</v>
      </c>
      <c r="G82" s="29" t="s">
        <v>80</v>
      </c>
      <c r="H82" s="29" t="s">
        <v>40</v>
      </c>
      <c r="I82" s="29">
        <v>130</v>
      </c>
      <c r="J82" s="12" t="s">
        <v>95</v>
      </c>
      <c r="K82" s="33" t="s">
        <v>187</v>
      </c>
      <c r="L82" s="78">
        <v>0</v>
      </c>
      <c r="M82" s="78">
        <v>0</v>
      </c>
      <c r="N82" s="78">
        <v>0</v>
      </c>
      <c r="O82" s="78">
        <v>0</v>
      </c>
      <c r="P82" s="78">
        <v>0</v>
      </c>
      <c r="Q82" s="2"/>
      <c r="R82" s="2"/>
      <c r="S82" s="2"/>
      <c r="T82" s="2"/>
    </row>
    <row r="83" spans="1:20" s="7" customFormat="1" ht="63.75">
      <c r="A83" s="12" t="s">
        <v>94</v>
      </c>
      <c r="B83" s="29" t="s">
        <v>96</v>
      </c>
      <c r="C83" s="29">
        <v>1</v>
      </c>
      <c r="D83" s="29" t="s">
        <v>120</v>
      </c>
      <c r="E83" s="29" t="s">
        <v>48</v>
      </c>
      <c r="F83" s="29" t="s">
        <v>92</v>
      </c>
      <c r="G83" s="29" t="s">
        <v>80</v>
      </c>
      <c r="H83" s="29" t="s">
        <v>40</v>
      </c>
      <c r="I83" s="29">
        <v>130</v>
      </c>
      <c r="J83" s="12" t="s">
        <v>95</v>
      </c>
      <c r="K83" s="33" t="s">
        <v>200</v>
      </c>
      <c r="L83" s="78">
        <v>80</v>
      </c>
      <c r="M83" s="78">
        <v>0</v>
      </c>
      <c r="N83" s="78">
        <v>80</v>
      </c>
      <c r="O83" s="78">
        <v>80</v>
      </c>
      <c r="P83" s="78">
        <v>0</v>
      </c>
      <c r="Q83" s="2"/>
      <c r="R83" s="2"/>
      <c r="S83" s="2"/>
      <c r="T83" s="2"/>
    </row>
    <row r="84" spans="1:20" s="7" customFormat="1" ht="63.75">
      <c r="A84" s="12" t="s">
        <v>94</v>
      </c>
      <c r="B84" s="29" t="s">
        <v>192</v>
      </c>
      <c r="C84" s="29">
        <v>1</v>
      </c>
      <c r="D84" s="29" t="s">
        <v>120</v>
      </c>
      <c r="E84" s="29" t="s">
        <v>48</v>
      </c>
      <c r="F84" s="29" t="s">
        <v>92</v>
      </c>
      <c r="G84" s="29" t="s">
        <v>80</v>
      </c>
      <c r="H84" s="29" t="s">
        <v>40</v>
      </c>
      <c r="I84" s="29">
        <v>130</v>
      </c>
      <c r="J84" s="12" t="s">
        <v>95</v>
      </c>
      <c r="K84" s="33" t="s">
        <v>199</v>
      </c>
      <c r="L84" s="78">
        <v>0</v>
      </c>
      <c r="M84" s="78">
        <v>0</v>
      </c>
      <c r="N84" s="78">
        <v>0</v>
      </c>
      <c r="O84" s="78">
        <v>0</v>
      </c>
      <c r="P84" s="78">
        <v>0</v>
      </c>
      <c r="Q84" s="2"/>
      <c r="R84" s="2"/>
      <c r="S84" s="2"/>
      <c r="T84" s="2"/>
    </row>
    <row r="85" spans="1:20" s="6" customFormat="1" ht="38.25">
      <c r="A85" s="14" t="s">
        <v>138</v>
      </c>
      <c r="B85" s="63"/>
      <c r="C85" s="63" t="s">
        <v>63</v>
      </c>
      <c r="D85" s="63" t="s">
        <v>139</v>
      </c>
      <c r="E85" s="63" t="s">
        <v>38</v>
      </c>
      <c r="F85" s="63" t="s">
        <v>39</v>
      </c>
      <c r="G85" s="63" t="s">
        <v>38</v>
      </c>
      <c r="H85" s="63" t="s">
        <v>40</v>
      </c>
      <c r="I85" s="63" t="s">
        <v>39</v>
      </c>
      <c r="J85" s="60" t="s">
        <v>138</v>
      </c>
      <c r="K85" s="66"/>
      <c r="L85" s="76">
        <f>L86+L89</f>
        <v>8255</v>
      </c>
      <c r="M85" s="76">
        <f>M86+M89</f>
        <v>436.97531999999995</v>
      </c>
      <c r="N85" s="76">
        <f>N86+N89</f>
        <v>1255</v>
      </c>
      <c r="O85" s="76">
        <f>O86+O89</f>
        <v>1240</v>
      </c>
      <c r="P85" s="76">
        <f>P86+P89</f>
        <v>1240</v>
      </c>
    </row>
    <row r="86" spans="1:20" ht="102">
      <c r="A86" s="12" t="s">
        <v>140</v>
      </c>
      <c r="B86" s="29"/>
      <c r="C86" s="29" t="s">
        <v>63</v>
      </c>
      <c r="D86" s="29" t="s">
        <v>139</v>
      </c>
      <c r="E86" s="29" t="s">
        <v>48</v>
      </c>
      <c r="F86" s="29" t="s">
        <v>39</v>
      </c>
      <c r="G86" s="29" t="s">
        <v>38</v>
      </c>
      <c r="H86" s="29" t="s">
        <v>40</v>
      </c>
      <c r="I86" s="29" t="s">
        <v>39</v>
      </c>
      <c r="J86" s="12" t="s">
        <v>140</v>
      </c>
      <c r="K86" s="33"/>
      <c r="L86" s="78">
        <f>L87+L88</f>
        <v>165</v>
      </c>
      <c r="M86" s="78">
        <f>M87+M88</f>
        <v>5.2</v>
      </c>
      <c r="N86" s="78">
        <f>N87+N88</f>
        <v>165</v>
      </c>
      <c r="O86" s="78">
        <f>O87+O88</f>
        <v>150</v>
      </c>
      <c r="P86" s="78">
        <f>P87+P88</f>
        <v>150</v>
      </c>
    </row>
    <row r="87" spans="1:20" ht="102">
      <c r="A87" s="12" t="s">
        <v>140</v>
      </c>
      <c r="B87" s="29" t="s">
        <v>155</v>
      </c>
      <c r="C87" s="29" t="s">
        <v>63</v>
      </c>
      <c r="D87" s="29" t="s">
        <v>139</v>
      </c>
      <c r="E87" s="29" t="s">
        <v>48</v>
      </c>
      <c r="F87" s="29" t="s">
        <v>148</v>
      </c>
      <c r="G87" s="29" t="s">
        <v>80</v>
      </c>
      <c r="H87" s="29" t="s">
        <v>40</v>
      </c>
      <c r="I87" s="29" t="s">
        <v>135</v>
      </c>
      <c r="J87" s="12" t="s">
        <v>97</v>
      </c>
      <c r="K87" s="33" t="s">
        <v>187</v>
      </c>
      <c r="L87" s="78">
        <v>150</v>
      </c>
      <c r="M87" s="78">
        <v>0</v>
      </c>
      <c r="N87" s="78">
        <v>150</v>
      </c>
      <c r="O87" s="78">
        <v>150</v>
      </c>
      <c r="P87" s="78">
        <v>150</v>
      </c>
    </row>
    <row r="88" spans="1:20" ht="102">
      <c r="A88" s="12" t="s">
        <v>140</v>
      </c>
      <c r="B88" s="29" t="s">
        <v>96</v>
      </c>
      <c r="C88" s="29" t="s">
        <v>63</v>
      </c>
      <c r="D88" s="29" t="s">
        <v>139</v>
      </c>
      <c r="E88" s="29" t="s">
        <v>48</v>
      </c>
      <c r="F88" s="29" t="s">
        <v>148</v>
      </c>
      <c r="G88" s="29" t="s">
        <v>80</v>
      </c>
      <c r="H88" s="29" t="s">
        <v>40</v>
      </c>
      <c r="I88" s="29" t="s">
        <v>330</v>
      </c>
      <c r="J88" s="12" t="s">
        <v>97</v>
      </c>
      <c r="K88" s="33" t="s">
        <v>200</v>
      </c>
      <c r="L88" s="78">
        <v>15</v>
      </c>
      <c r="M88" s="78">
        <v>5.2</v>
      </c>
      <c r="N88" s="78">
        <v>15</v>
      </c>
      <c r="O88" s="78">
        <v>0</v>
      </c>
      <c r="P88" s="78">
        <v>0</v>
      </c>
    </row>
    <row r="89" spans="1:20" s="7" customFormat="1" ht="51">
      <c r="A89" s="12" t="s">
        <v>141</v>
      </c>
      <c r="B89" s="29" t="s">
        <v>39</v>
      </c>
      <c r="C89" s="29">
        <v>1</v>
      </c>
      <c r="D89" s="29">
        <v>14</v>
      </c>
      <c r="E89" s="29" t="s">
        <v>86</v>
      </c>
      <c r="F89" s="29" t="s">
        <v>39</v>
      </c>
      <c r="G89" s="29" t="s">
        <v>38</v>
      </c>
      <c r="H89" s="29" t="s">
        <v>40</v>
      </c>
      <c r="I89" s="29">
        <v>430</v>
      </c>
      <c r="J89" s="12" t="s">
        <v>141</v>
      </c>
      <c r="K89" s="33"/>
      <c r="L89" s="78">
        <f>L90+L92+L93</f>
        <v>8090</v>
      </c>
      <c r="M89" s="78">
        <f>M90+M91+M92+M93</f>
        <v>431.77531999999997</v>
      </c>
      <c r="N89" s="78">
        <f>N90+N91+N92+N93</f>
        <v>1090</v>
      </c>
      <c r="O89" s="78">
        <f>O90+O92+O93</f>
        <v>1090</v>
      </c>
      <c r="P89" s="78">
        <f>P90+P92+P93</f>
        <v>1090</v>
      </c>
    </row>
    <row r="90" spans="1:20" ht="63.75">
      <c r="A90" s="12" t="s">
        <v>98</v>
      </c>
      <c r="B90" s="29" t="s">
        <v>155</v>
      </c>
      <c r="C90" s="29">
        <v>1</v>
      </c>
      <c r="D90" s="29">
        <v>14</v>
      </c>
      <c r="E90" s="29" t="s">
        <v>86</v>
      </c>
      <c r="F90" s="29" t="s">
        <v>117</v>
      </c>
      <c r="G90" s="29" t="s">
        <v>80</v>
      </c>
      <c r="H90" s="29" t="s">
        <v>297</v>
      </c>
      <c r="I90" s="29">
        <v>430</v>
      </c>
      <c r="J90" s="12" t="s">
        <v>125</v>
      </c>
      <c r="K90" s="33" t="s">
        <v>187</v>
      </c>
      <c r="L90" s="78">
        <v>8000</v>
      </c>
      <c r="M90" s="78">
        <v>411.25531999999998</v>
      </c>
      <c r="N90" s="78">
        <v>1000</v>
      </c>
      <c r="O90" s="78">
        <v>1000</v>
      </c>
      <c r="P90" s="78">
        <v>1000</v>
      </c>
    </row>
    <row r="91" spans="1:20" ht="63.75">
      <c r="A91" s="12" t="s">
        <v>98</v>
      </c>
      <c r="B91" s="29" t="s">
        <v>155</v>
      </c>
      <c r="C91" s="29">
        <v>1</v>
      </c>
      <c r="D91" s="29">
        <v>14</v>
      </c>
      <c r="E91" s="29" t="s">
        <v>86</v>
      </c>
      <c r="F91" s="29" t="s">
        <v>117</v>
      </c>
      <c r="G91" s="29" t="s">
        <v>80</v>
      </c>
      <c r="H91" s="29" t="s">
        <v>256</v>
      </c>
      <c r="I91" s="29">
        <v>430</v>
      </c>
      <c r="J91" s="12" t="s">
        <v>126</v>
      </c>
      <c r="K91" s="33" t="s">
        <v>187</v>
      </c>
      <c r="L91" s="78">
        <v>0</v>
      </c>
      <c r="M91" s="78">
        <v>0</v>
      </c>
      <c r="N91" s="78">
        <v>0</v>
      </c>
      <c r="O91" s="78">
        <v>1000</v>
      </c>
      <c r="P91" s="78">
        <v>1000</v>
      </c>
    </row>
    <row r="92" spans="1:20" ht="63.75">
      <c r="A92" s="12" t="s">
        <v>98</v>
      </c>
      <c r="B92" s="29" t="s">
        <v>155</v>
      </c>
      <c r="C92" s="29">
        <v>1</v>
      </c>
      <c r="D92" s="29">
        <v>14</v>
      </c>
      <c r="E92" s="29" t="s">
        <v>86</v>
      </c>
      <c r="F92" s="29" t="s">
        <v>162</v>
      </c>
      <c r="G92" s="29" t="s">
        <v>80</v>
      </c>
      <c r="H92" s="29" t="s">
        <v>40</v>
      </c>
      <c r="I92" s="29">
        <v>430</v>
      </c>
      <c r="J92" s="12" t="s">
        <v>99</v>
      </c>
      <c r="K92" s="33" t="s">
        <v>187</v>
      </c>
      <c r="L92" s="78">
        <v>50</v>
      </c>
      <c r="M92" s="78">
        <v>0</v>
      </c>
      <c r="N92" s="78">
        <v>50</v>
      </c>
      <c r="O92" s="78">
        <v>50</v>
      </c>
      <c r="P92" s="78">
        <v>50</v>
      </c>
    </row>
    <row r="93" spans="1:20" ht="127.5">
      <c r="A93" s="12" t="s">
        <v>124</v>
      </c>
      <c r="B93" s="29" t="s">
        <v>155</v>
      </c>
      <c r="C93" s="29" t="s">
        <v>63</v>
      </c>
      <c r="D93" s="29">
        <v>14</v>
      </c>
      <c r="E93" s="29" t="s">
        <v>86</v>
      </c>
      <c r="F93" s="29" t="s">
        <v>123</v>
      </c>
      <c r="G93" s="29" t="s">
        <v>80</v>
      </c>
      <c r="H93" s="29" t="s">
        <v>40</v>
      </c>
      <c r="I93" s="29">
        <v>430</v>
      </c>
      <c r="J93" s="12" t="s">
        <v>124</v>
      </c>
      <c r="K93" s="33" t="s">
        <v>187</v>
      </c>
      <c r="L93" s="78">
        <v>40</v>
      </c>
      <c r="M93" s="78">
        <v>20.52</v>
      </c>
      <c r="N93" s="78">
        <v>40</v>
      </c>
      <c r="O93" s="78">
        <v>40</v>
      </c>
      <c r="P93" s="78">
        <v>40</v>
      </c>
    </row>
    <row r="94" spans="1:20" s="6" customFormat="1" ht="25.5">
      <c r="A94" s="14" t="s">
        <v>143</v>
      </c>
      <c r="B94" s="63"/>
      <c r="C94" s="63">
        <v>1</v>
      </c>
      <c r="D94" s="63" t="s">
        <v>144</v>
      </c>
      <c r="E94" s="63" t="s">
        <v>38</v>
      </c>
      <c r="F94" s="63" t="s">
        <v>39</v>
      </c>
      <c r="G94" s="63" t="s">
        <v>38</v>
      </c>
      <c r="H94" s="63" t="s">
        <v>40</v>
      </c>
      <c r="I94" s="63" t="s">
        <v>39</v>
      </c>
      <c r="J94" s="60" t="s">
        <v>145</v>
      </c>
      <c r="K94" s="66"/>
      <c r="L94" s="76">
        <f>L95+L140+L149+L161</f>
        <v>1720</v>
      </c>
      <c r="M94" s="76">
        <f>M95+M140+M149+M161</f>
        <v>2211.6974799999998</v>
      </c>
      <c r="N94" s="76">
        <f>N95+N140+N149+N161</f>
        <v>3637.6709999999998</v>
      </c>
      <c r="O94" s="76">
        <f>O95+O140+O149+O161</f>
        <v>369.1</v>
      </c>
      <c r="P94" s="76">
        <f>P95+P140+P149+P161</f>
        <v>360</v>
      </c>
    </row>
    <row r="95" spans="1:20" ht="38.25">
      <c r="A95" s="31" t="s">
        <v>282</v>
      </c>
      <c r="B95" s="32"/>
      <c r="C95" s="32">
        <v>1</v>
      </c>
      <c r="D95" s="32" t="s">
        <v>144</v>
      </c>
      <c r="E95" s="32" t="s">
        <v>42</v>
      </c>
      <c r="F95" s="32" t="s">
        <v>39</v>
      </c>
      <c r="G95" s="32" t="s">
        <v>38</v>
      </c>
      <c r="H95" s="32" t="s">
        <v>40</v>
      </c>
      <c r="I95" s="32" t="s">
        <v>142</v>
      </c>
      <c r="J95" s="31" t="s">
        <v>282</v>
      </c>
      <c r="K95" s="47"/>
      <c r="L95" s="82">
        <f>SUM(L96:L139)</f>
        <v>241.70000000000002</v>
      </c>
      <c r="M95" s="82">
        <f>SUM(M96:M139)</f>
        <v>481.69573999999994</v>
      </c>
      <c r="N95" s="82">
        <f>SUM(N96:N139)</f>
        <v>536.14599999999996</v>
      </c>
      <c r="O95" s="82">
        <f>SUM(O96:O139)</f>
        <v>160</v>
      </c>
      <c r="P95" s="103">
        <f>SUM(P96:P139)</f>
        <v>160</v>
      </c>
    </row>
    <row r="96" spans="1:20" s="6" customFormat="1" ht="174.75" customHeight="1">
      <c r="A96" s="12" t="s">
        <v>203</v>
      </c>
      <c r="B96" s="96" t="s">
        <v>302</v>
      </c>
      <c r="C96" s="29">
        <v>1</v>
      </c>
      <c r="D96" s="29" t="s">
        <v>144</v>
      </c>
      <c r="E96" s="29" t="s">
        <v>42</v>
      </c>
      <c r="F96" s="29" t="s">
        <v>148</v>
      </c>
      <c r="G96" s="29" t="s">
        <v>42</v>
      </c>
      <c r="H96" s="29" t="s">
        <v>202</v>
      </c>
      <c r="I96" s="29" t="s">
        <v>142</v>
      </c>
      <c r="J96" s="12" t="s">
        <v>203</v>
      </c>
      <c r="K96" s="33" t="s">
        <v>305</v>
      </c>
      <c r="L96" s="78">
        <v>0</v>
      </c>
      <c r="M96" s="78">
        <v>0</v>
      </c>
      <c r="N96" s="78">
        <v>0</v>
      </c>
      <c r="O96" s="78">
        <v>0</v>
      </c>
      <c r="P96" s="79">
        <v>0</v>
      </c>
    </row>
    <row r="97" spans="1:16" s="6" customFormat="1" ht="137.25" customHeight="1">
      <c r="A97" s="12" t="s">
        <v>333</v>
      </c>
      <c r="B97" s="96" t="s">
        <v>302</v>
      </c>
      <c r="C97" s="29">
        <v>1</v>
      </c>
      <c r="D97" s="29" t="s">
        <v>144</v>
      </c>
      <c r="E97" s="29" t="s">
        <v>42</v>
      </c>
      <c r="F97" s="29" t="s">
        <v>148</v>
      </c>
      <c r="G97" s="29" t="s">
        <v>42</v>
      </c>
      <c r="H97" s="29" t="s">
        <v>334</v>
      </c>
      <c r="I97" s="29" t="s">
        <v>142</v>
      </c>
      <c r="J97" s="12" t="s">
        <v>333</v>
      </c>
      <c r="K97" s="33" t="s">
        <v>305</v>
      </c>
      <c r="L97" s="78">
        <v>0</v>
      </c>
      <c r="M97" s="78">
        <v>0</v>
      </c>
      <c r="N97" s="78">
        <v>10</v>
      </c>
      <c r="O97" s="78">
        <v>0</v>
      </c>
      <c r="P97" s="79">
        <v>0</v>
      </c>
    </row>
    <row r="98" spans="1:16" s="6" customFormat="1" ht="137.25" customHeight="1">
      <c r="A98" s="12" t="s">
        <v>335</v>
      </c>
      <c r="B98" s="96" t="s">
        <v>302</v>
      </c>
      <c r="C98" s="29">
        <v>1</v>
      </c>
      <c r="D98" s="29" t="s">
        <v>144</v>
      </c>
      <c r="E98" s="29" t="s">
        <v>42</v>
      </c>
      <c r="F98" s="29" t="s">
        <v>148</v>
      </c>
      <c r="G98" s="29" t="s">
        <v>42</v>
      </c>
      <c r="H98" s="29" t="s">
        <v>304</v>
      </c>
      <c r="I98" s="29" t="s">
        <v>142</v>
      </c>
      <c r="J98" s="12" t="s">
        <v>335</v>
      </c>
      <c r="K98" s="33" t="s">
        <v>305</v>
      </c>
      <c r="L98" s="78">
        <v>1.7</v>
      </c>
      <c r="M98" s="78">
        <v>2.75</v>
      </c>
      <c r="N98" s="78">
        <v>13.4</v>
      </c>
      <c r="O98" s="78">
        <v>0</v>
      </c>
      <c r="P98" s="79">
        <v>0</v>
      </c>
    </row>
    <row r="99" spans="1:16" s="6" customFormat="1" ht="123" customHeight="1">
      <c r="A99" s="12" t="s">
        <v>313</v>
      </c>
      <c r="B99" s="96" t="s">
        <v>155</v>
      </c>
      <c r="C99" s="29">
        <v>1</v>
      </c>
      <c r="D99" s="29" t="s">
        <v>144</v>
      </c>
      <c r="E99" s="29" t="s">
        <v>42</v>
      </c>
      <c r="F99" s="29" t="s">
        <v>148</v>
      </c>
      <c r="G99" s="29" t="s">
        <v>42</v>
      </c>
      <c r="H99" s="29" t="s">
        <v>40</v>
      </c>
      <c r="I99" s="29" t="s">
        <v>142</v>
      </c>
      <c r="J99" s="12" t="s">
        <v>313</v>
      </c>
      <c r="K99" s="33" t="s">
        <v>187</v>
      </c>
      <c r="L99" s="78">
        <v>10</v>
      </c>
      <c r="M99" s="78">
        <v>4.4489999999999998</v>
      </c>
      <c r="N99" s="78">
        <v>10</v>
      </c>
      <c r="O99" s="78">
        <v>10</v>
      </c>
      <c r="P99" s="79">
        <v>10</v>
      </c>
    </row>
    <row r="100" spans="1:16" s="6" customFormat="1" ht="169.5" customHeight="1">
      <c r="A100" s="12" t="s">
        <v>314</v>
      </c>
      <c r="B100" s="96" t="s">
        <v>155</v>
      </c>
      <c r="C100" s="29">
        <v>1</v>
      </c>
      <c r="D100" s="29" t="s">
        <v>144</v>
      </c>
      <c r="E100" s="29" t="s">
        <v>42</v>
      </c>
      <c r="F100" s="29" t="s">
        <v>308</v>
      </c>
      <c r="G100" s="29" t="s">
        <v>42</v>
      </c>
      <c r="H100" s="29" t="s">
        <v>40</v>
      </c>
      <c r="I100" s="29" t="s">
        <v>142</v>
      </c>
      <c r="J100" s="12" t="s">
        <v>314</v>
      </c>
      <c r="K100" s="73" t="s">
        <v>187</v>
      </c>
      <c r="L100" s="78">
        <v>3</v>
      </c>
      <c r="M100" s="78">
        <v>4</v>
      </c>
      <c r="N100" s="78">
        <v>4</v>
      </c>
      <c r="O100" s="78">
        <v>3</v>
      </c>
      <c r="P100" s="79">
        <v>3</v>
      </c>
    </row>
    <row r="101" spans="1:16" s="6" customFormat="1" ht="213.75" customHeight="1">
      <c r="A101" s="12" t="s">
        <v>336</v>
      </c>
      <c r="B101" s="96" t="s">
        <v>302</v>
      </c>
      <c r="C101" s="29">
        <v>1</v>
      </c>
      <c r="D101" s="29" t="s">
        <v>144</v>
      </c>
      <c r="E101" s="29" t="s">
        <v>42</v>
      </c>
      <c r="F101" s="29" t="s">
        <v>308</v>
      </c>
      <c r="G101" s="29" t="s">
        <v>42</v>
      </c>
      <c r="H101" s="29" t="s">
        <v>347</v>
      </c>
      <c r="I101" s="29" t="s">
        <v>142</v>
      </c>
      <c r="J101" s="12" t="s">
        <v>336</v>
      </c>
      <c r="K101" s="33" t="s">
        <v>305</v>
      </c>
      <c r="L101" s="78">
        <v>0</v>
      </c>
      <c r="M101" s="78">
        <v>4</v>
      </c>
      <c r="N101" s="78">
        <v>4</v>
      </c>
      <c r="O101" s="78">
        <v>0</v>
      </c>
      <c r="P101" s="79">
        <v>0</v>
      </c>
    </row>
    <row r="102" spans="1:16" s="6" customFormat="1" ht="213.75" customHeight="1">
      <c r="A102" s="12" t="s">
        <v>194</v>
      </c>
      <c r="B102" s="96" t="s">
        <v>302</v>
      </c>
      <c r="C102" s="29">
        <v>1</v>
      </c>
      <c r="D102" s="29" t="s">
        <v>144</v>
      </c>
      <c r="E102" s="29" t="s">
        <v>42</v>
      </c>
      <c r="F102" s="29" t="s">
        <v>308</v>
      </c>
      <c r="G102" s="29" t="s">
        <v>42</v>
      </c>
      <c r="H102" s="29" t="s">
        <v>278</v>
      </c>
      <c r="I102" s="29" t="s">
        <v>142</v>
      </c>
      <c r="J102" s="12" t="s">
        <v>336</v>
      </c>
      <c r="K102" s="33" t="s">
        <v>305</v>
      </c>
      <c r="L102" s="78">
        <v>2</v>
      </c>
      <c r="M102" s="78">
        <v>8.1255400000000009</v>
      </c>
      <c r="N102" s="78">
        <v>8.1259999999999994</v>
      </c>
      <c r="O102" s="78">
        <v>0</v>
      </c>
      <c r="P102" s="79">
        <v>0</v>
      </c>
    </row>
    <row r="103" spans="1:16" s="6" customFormat="1" ht="169.5" customHeight="1">
      <c r="A103" s="53" t="s">
        <v>338</v>
      </c>
      <c r="B103" s="96" t="s">
        <v>302</v>
      </c>
      <c r="C103" s="48" t="s">
        <v>63</v>
      </c>
      <c r="D103" s="48" t="s">
        <v>144</v>
      </c>
      <c r="E103" s="48" t="s">
        <v>42</v>
      </c>
      <c r="F103" s="48" t="s">
        <v>331</v>
      </c>
      <c r="G103" s="48" t="s">
        <v>42</v>
      </c>
      <c r="H103" s="48" t="s">
        <v>337</v>
      </c>
      <c r="I103" s="48" t="s">
        <v>142</v>
      </c>
      <c r="J103" s="53" t="s">
        <v>338</v>
      </c>
      <c r="K103" s="33" t="s">
        <v>305</v>
      </c>
      <c r="L103" s="78">
        <v>0.75</v>
      </c>
      <c r="M103" s="78">
        <v>1.2</v>
      </c>
      <c r="N103" s="78">
        <v>1.2</v>
      </c>
      <c r="O103" s="78">
        <v>0</v>
      </c>
      <c r="P103" s="79">
        <v>0</v>
      </c>
    </row>
    <row r="104" spans="1:16" s="6" customFormat="1" ht="169.5" customHeight="1">
      <c r="A104" s="53" t="s">
        <v>339</v>
      </c>
      <c r="B104" s="96" t="s">
        <v>302</v>
      </c>
      <c r="C104" s="48" t="s">
        <v>63</v>
      </c>
      <c r="D104" s="48" t="s">
        <v>144</v>
      </c>
      <c r="E104" s="48" t="s">
        <v>42</v>
      </c>
      <c r="F104" s="48" t="s">
        <v>331</v>
      </c>
      <c r="G104" s="48" t="s">
        <v>42</v>
      </c>
      <c r="H104" s="48" t="s">
        <v>340</v>
      </c>
      <c r="I104" s="48" t="s">
        <v>142</v>
      </c>
      <c r="J104" s="53" t="s">
        <v>339</v>
      </c>
      <c r="K104" s="33" t="s">
        <v>305</v>
      </c>
      <c r="L104" s="78">
        <v>21</v>
      </c>
      <c r="M104" s="78">
        <v>28.473890000000001</v>
      </c>
      <c r="N104" s="78">
        <v>28.474</v>
      </c>
      <c r="O104" s="78">
        <v>0</v>
      </c>
      <c r="P104" s="79">
        <v>0</v>
      </c>
    </row>
    <row r="105" spans="1:16" s="6" customFormat="1" ht="169.5" customHeight="1">
      <c r="A105" s="53" t="s">
        <v>339</v>
      </c>
      <c r="B105" s="96" t="s">
        <v>302</v>
      </c>
      <c r="C105" s="48" t="s">
        <v>63</v>
      </c>
      <c r="D105" s="48" t="s">
        <v>144</v>
      </c>
      <c r="E105" s="48" t="s">
        <v>42</v>
      </c>
      <c r="F105" s="48" t="s">
        <v>331</v>
      </c>
      <c r="G105" s="48" t="s">
        <v>42</v>
      </c>
      <c r="H105" s="48" t="s">
        <v>344</v>
      </c>
      <c r="I105" s="48" t="s">
        <v>142</v>
      </c>
      <c r="J105" s="53" t="s">
        <v>339</v>
      </c>
      <c r="K105" s="33" t="s">
        <v>305</v>
      </c>
      <c r="L105" s="78">
        <v>0</v>
      </c>
      <c r="M105" s="78">
        <v>0.5</v>
      </c>
      <c r="N105" s="78">
        <v>0.5</v>
      </c>
      <c r="O105" s="78">
        <v>0</v>
      </c>
      <c r="P105" s="79">
        <v>0</v>
      </c>
    </row>
    <row r="106" spans="1:16" s="6" customFormat="1" ht="169.5" customHeight="1">
      <c r="A106" s="53" t="s">
        <v>332</v>
      </c>
      <c r="B106" s="96" t="s">
        <v>155</v>
      </c>
      <c r="C106" s="48" t="s">
        <v>63</v>
      </c>
      <c r="D106" s="48" t="s">
        <v>144</v>
      </c>
      <c r="E106" s="48" t="s">
        <v>42</v>
      </c>
      <c r="F106" s="48" t="s">
        <v>331</v>
      </c>
      <c r="G106" s="48" t="s">
        <v>42</v>
      </c>
      <c r="H106" s="48" t="s">
        <v>40</v>
      </c>
      <c r="I106" s="48" t="s">
        <v>142</v>
      </c>
      <c r="J106" s="53" t="s">
        <v>332</v>
      </c>
      <c r="K106" s="73" t="s">
        <v>187</v>
      </c>
      <c r="L106" s="78">
        <v>8</v>
      </c>
      <c r="M106" s="78">
        <v>0</v>
      </c>
      <c r="N106" s="78">
        <v>8</v>
      </c>
      <c r="O106" s="78">
        <v>8</v>
      </c>
      <c r="P106" s="79">
        <v>8</v>
      </c>
    </row>
    <row r="107" spans="1:16" s="6" customFormat="1" ht="169.5" customHeight="1">
      <c r="A107" s="53" t="s">
        <v>328</v>
      </c>
      <c r="B107" s="96" t="s">
        <v>159</v>
      </c>
      <c r="C107" s="48" t="s">
        <v>63</v>
      </c>
      <c r="D107" s="48" t="s">
        <v>144</v>
      </c>
      <c r="E107" s="48" t="s">
        <v>42</v>
      </c>
      <c r="F107" s="48" t="s">
        <v>325</v>
      </c>
      <c r="G107" s="48" t="s">
        <v>42</v>
      </c>
      <c r="H107" s="48" t="s">
        <v>326</v>
      </c>
      <c r="I107" s="48" t="s">
        <v>142</v>
      </c>
      <c r="J107" s="53" t="s">
        <v>327</v>
      </c>
      <c r="K107" s="73" t="s">
        <v>329</v>
      </c>
      <c r="L107" s="78">
        <v>40</v>
      </c>
      <c r="M107" s="78">
        <v>20</v>
      </c>
      <c r="N107" s="78">
        <v>40</v>
      </c>
      <c r="O107" s="78">
        <v>40</v>
      </c>
      <c r="P107" s="79">
        <v>40</v>
      </c>
    </row>
    <row r="108" spans="1:16" s="6" customFormat="1" ht="169.5" customHeight="1">
      <c r="A108" s="53" t="s">
        <v>328</v>
      </c>
      <c r="B108" s="96" t="s">
        <v>100</v>
      </c>
      <c r="C108" s="48" t="s">
        <v>63</v>
      </c>
      <c r="D108" s="48" t="s">
        <v>144</v>
      </c>
      <c r="E108" s="48" t="s">
        <v>42</v>
      </c>
      <c r="F108" s="48" t="s">
        <v>325</v>
      </c>
      <c r="G108" s="48" t="s">
        <v>42</v>
      </c>
      <c r="H108" s="48" t="s">
        <v>40</v>
      </c>
      <c r="I108" s="48" t="s">
        <v>142</v>
      </c>
      <c r="J108" s="53" t="s">
        <v>328</v>
      </c>
      <c r="K108" s="33" t="s">
        <v>201</v>
      </c>
      <c r="L108" s="78">
        <v>0</v>
      </c>
      <c r="M108" s="78">
        <v>20</v>
      </c>
      <c r="N108" s="78">
        <v>20</v>
      </c>
      <c r="O108" s="78">
        <v>40</v>
      </c>
      <c r="P108" s="79">
        <v>40</v>
      </c>
    </row>
    <row r="109" spans="1:16" s="6" customFormat="1" ht="169.5" customHeight="1">
      <c r="A109" s="53" t="s">
        <v>343</v>
      </c>
      <c r="B109" s="96" t="s">
        <v>302</v>
      </c>
      <c r="C109" s="48" t="s">
        <v>63</v>
      </c>
      <c r="D109" s="48" t="s">
        <v>144</v>
      </c>
      <c r="E109" s="48" t="s">
        <v>42</v>
      </c>
      <c r="F109" s="48" t="s">
        <v>341</v>
      </c>
      <c r="G109" s="48" t="s">
        <v>42</v>
      </c>
      <c r="H109" s="48" t="s">
        <v>342</v>
      </c>
      <c r="I109" s="48" t="s">
        <v>142</v>
      </c>
      <c r="J109" s="53" t="s">
        <v>343</v>
      </c>
      <c r="K109" s="33" t="s">
        <v>305</v>
      </c>
      <c r="L109" s="78">
        <v>0</v>
      </c>
      <c r="M109" s="78">
        <v>0</v>
      </c>
      <c r="N109" s="78">
        <v>0</v>
      </c>
      <c r="O109" s="78">
        <v>0</v>
      </c>
      <c r="P109" s="79">
        <v>0</v>
      </c>
    </row>
    <row r="110" spans="1:16" s="6" customFormat="1" ht="169.5" customHeight="1">
      <c r="A110" s="53" t="s">
        <v>352</v>
      </c>
      <c r="B110" s="96" t="s">
        <v>302</v>
      </c>
      <c r="C110" s="48" t="s">
        <v>63</v>
      </c>
      <c r="D110" s="48" t="s">
        <v>144</v>
      </c>
      <c r="E110" s="48" t="s">
        <v>42</v>
      </c>
      <c r="F110" s="48" t="s">
        <v>341</v>
      </c>
      <c r="G110" s="48" t="s">
        <v>42</v>
      </c>
      <c r="H110" s="48" t="s">
        <v>345</v>
      </c>
      <c r="I110" s="48" t="s">
        <v>142</v>
      </c>
      <c r="J110" s="53" t="s">
        <v>352</v>
      </c>
      <c r="K110" s="33" t="s">
        <v>305</v>
      </c>
      <c r="L110" s="78">
        <v>4</v>
      </c>
      <c r="M110" s="78">
        <v>16.75</v>
      </c>
      <c r="N110" s="78">
        <v>16.75</v>
      </c>
      <c r="O110" s="78">
        <v>0</v>
      </c>
      <c r="P110" s="79">
        <v>0</v>
      </c>
    </row>
    <row r="111" spans="1:16" s="6" customFormat="1" ht="169.5" customHeight="1">
      <c r="A111" s="53" t="s">
        <v>353</v>
      </c>
      <c r="B111" s="96" t="s">
        <v>302</v>
      </c>
      <c r="C111" s="48" t="s">
        <v>63</v>
      </c>
      <c r="D111" s="48" t="s">
        <v>144</v>
      </c>
      <c r="E111" s="48" t="s">
        <v>42</v>
      </c>
      <c r="F111" s="48" t="s">
        <v>341</v>
      </c>
      <c r="G111" s="48" t="s">
        <v>42</v>
      </c>
      <c r="H111" s="48" t="s">
        <v>354</v>
      </c>
      <c r="I111" s="48" t="s">
        <v>142</v>
      </c>
      <c r="J111" s="53" t="s">
        <v>353</v>
      </c>
      <c r="K111" s="33" t="s">
        <v>305</v>
      </c>
      <c r="L111" s="78">
        <v>0</v>
      </c>
      <c r="M111" s="78">
        <v>0</v>
      </c>
      <c r="N111" s="78">
        <v>0</v>
      </c>
      <c r="O111" s="78">
        <v>0</v>
      </c>
      <c r="P111" s="79">
        <v>0</v>
      </c>
    </row>
    <row r="112" spans="1:16" s="6" customFormat="1" ht="129.75" customHeight="1">
      <c r="A112" s="53" t="s">
        <v>355</v>
      </c>
      <c r="B112" s="96" t="s">
        <v>302</v>
      </c>
      <c r="C112" s="48" t="s">
        <v>63</v>
      </c>
      <c r="D112" s="48" t="s">
        <v>144</v>
      </c>
      <c r="E112" s="48" t="s">
        <v>42</v>
      </c>
      <c r="F112" s="48" t="s">
        <v>356</v>
      </c>
      <c r="G112" s="48" t="s">
        <v>42</v>
      </c>
      <c r="H112" s="48" t="s">
        <v>40</v>
      </c>
      <c r="I112" s="48" t="s">
        <v>142</v>
      </c>
      <c r="J112" s="53" t="s">
        <v>355</v>
      </c>
      <c r="K112" s="33" t="s">
        <v>305</v>
      </c>
      <c r="L112" s="78">
        <v>0</v>
      </c>
      <c r="M112" s="78">
        <v>0</v>
      </c>
      <c r="N112" s="78">
        <v>0</v>
      </c>
      <c r="O112" s="78">
        <v>0</v>
      </c>
      <c r="P112" s="79">
        <v>0</v>
      </c>
    </row>
    <row r="113" spans="1:16" s="6" customFormat="1" ht="201" customHeight="1">
      <c r="A113" s="53" t="s">
        <v>204</v>
      </c>
      <c r="B113" s="96" t="s">
        <v>302</v>
      </c>
      <c r="C113" s="48" t="s">
        <v>63</v>
      </c>
      <c r="D113" s="48" t="s">
        <v>144</v>
      </c>
      <c r="E113" s="48" t="s">
        <v>42</v>
      </c>
      <c r="F113" s="48" t="s">
        <v>356</v>
      </c>
      <c r="G113" s="48" t="s">
        <v>42</v>
      </c>
      <c r="H113" s="48" t="s">
        <v>205</v>
      </c>
      <c r="I113" s="48" t="s">
        <v>142</v>
      </c>
      <c r="J113" s="53" t="s">
        <v>204</v>
      </c>
      <c r="K113" s="33" t="s">
        <v>305</v>
      </c>
      <c r="L113" s="78">
        <v>0</v>
      </c>
      <c r="M113" s="78">
        <v>0</v>
      </c>
      <c r="N113" s="78">
        <v>0</v>
      </c>
      <c r="O113" s="78">
        <v>0</v>
      </c>
      <c r="P113" s="79">
        <v>0</v>
      </c>
    </row>
    <row r="114" spans="1:16" s="6" customFormat="1" ht="141.75" customHeight="1">
      <c r="A114" s="53" t="s">
        <v>286</v>
      </c>
      <c r="B114" s="96" t="s">
        <v>302</v>
      </c>
      <c r="C114" s="48" t="s">
        <v>63</v>
      </c>
      <c r="D114" s="48" t="s">
        <v>144</v>
      </c>
      <c r="E114" s="48" t="s">
        <v>42</v>
      </c>
      <c r="F114" s="48" t="s">
        <v>356</v>
      </c>
      <c r="G114" s="48" t="s">
        <v>42</v>
      </c>
      <c r="H114" s="48" t="s">
        <v>304</v>
      </c>
      <c r="I114" s="48" t="s">
        <v>142</v>
      </c>
      <c r="J114" s="53" t="s">
        <v>286</v>
      </c>
      <c r="K114" s="33" t="s">
        <v>305</v>
      </c>
      <c r="L114" s="78">
        <v>0</v>
      </c>
      <c r="M114" s="78">
        <v>1.25</v>
      </c>
      <c r="N114" s="78">
        <v>1.25</v>
      </c>
      <c r="O114" s="78">
        <v>0</v>
      </c>
      <c r="P114" s="79">
        <v>0</v>
      </c>
    </row>
    <row r="115" spans="1:16" s="6" customFormat="1" ht="138.75" customHeight="1">
      <c r="A115" s="53" t="s">
        <v>207</v>
      </c>
      <c r="B115" s="96" t="s">
        <v>302</v>
      </c>
      <c r="C115" s="48" t="s">
        <v>63</v>
      </c>
      <c r="D115" s="48" t="s">
        <v>144</v>
      </c>
      <c r="E115" s="48" t="s">
        <v>42</v>
      </c>
      <c r="F115" s="48" t="s">
        <v>206</v>
      </c>
      <c r="G115" s="48" t="s">
        <v>42</v>
      </c>
      <c r="H115" s="48" t="s">
        <v>304</v>
      </c>
      <c r="I115" s="48" t="s">
        <v>142</v>
      </c>
      <c r="J115" s="53" t="s">
        <v>207</v>
      </c>
      <c r="K115" s="33" t="s">
        <v>305</v>
      </c>
      <c r="L115" s="78">
        <v>0</v>
      </c>
      <c r="M115" s="78">
        <v>0</v>
      </c>
      <c r="N115" s="78">
        <v>0</v>
      </c>
      <c r="O115" s="78">
        <v>0</v>
      </c>
      <c r="P115" s="79">
        <v>0</v>
      </c>
    </row>
    <row r="116" spans="1:16" s="6" customFormat="1" ht="169.5" customHeight="1">
      <c r="A116" s="53" t="s">
        <v>357</v>
      </c>
      <c r="B116" s="96" t="s">
        <v>302</v>
      </c>
      <c r="C116" s="48" t="s">
        <v>63</v>
      </c>
      <c r="D116" s="48" t="s">
        <v>144</v>
      </c>
      <c r="E116" s="48" t="s">
        <v>42</v>
      </c>
      <c r="F116" s="48" t="s">
        <v>358</v>
      </c>
      <c r="G116" s="48" t="s">
        <v>42</v>
      </c>
      <c r="H116" s="48" t="s">
        <v>304</v>
      </c>
      <c r="I116" s="48" t="s">
        <v>142</v>
      </c>
      <c r="J116" s="53" t="s">
        <v>357</v>
      </c>
      <c r="K116" s="33" t="s">
        <v>305</v>
      </c>
      <c r="L116" s="78">
        <v>0</v>
      </c>
      <c r="M116" s="78">
        <v>2.5</v>
      </c>
      <c r="N116" s="78">
        <v>2.5</v>
      </c>
      <c r="O116" s="78">
        <v>0</v>
      </c>
      <c r="P116" s="79">
        <v>0</v>
      </c>
    </row>
    <row r="117" spans="1:16" s="6" customFormat="1" ht="191.25" customHeight="1">
      <c r="A117" s="53" t="s">
        <v>359</v>
      </c>
      <c r="B117" s="96" t="s">
        <v>302</v>
      </c>
      <c r="C117" s="48" t="s">
        <v>63</v>
      </c>
      <c r="D117" s="48" t="s">
        <v>144</v>
      </c>
      <c r="E117" s="48" t="s">
        <v>42</v>
      </c>
      <c r="F117" s="48" t="s">
        <v>360</v>
      </c>
      <c r="G117" s="48" t="s">
        <v>42</v>
      </c>
      <c r="H117" s="48" t="s">
        <v>361</v>
      </c>
      <c r="I117" s="48" t="s">
        <v>142</v>
      </c>
      <c r="J117" s="53" t="s">
        <v>359</v>
      </c>
      <c r="K117" s="33" t="s">
        <v>305</v>
      </c>
      <c r="L117" s="78">
        <v>10</v>
      </c>
      <c r="M117" s="78">
        <v>15</v>
      </c>
      <c r="N117" s="78">
        <v>15</v>
      </c>
      <c r="O117" s="78">
        <v>0</v>
      </c>
      <c r="P117" s="79">
        <v>0</v>
      </c>
    </row>
    <row r="118" spans="1:16" s="6" customFormat="1" ht="199.5" customHeight="1">
      <c r="A118" s="53" t="s">
        <v>287</v>
      </c>
      <c r="B118" s="96" t="s">
        <v>302</v>
      </c>
      <c r="C118" s="48" t="s">
        <v>63</v>
      </c>
      <c r="D118" s="48" t="s">
        <v>144</v>
      </c>
      <c r="E118" s="48" t="s">
        <v>42</v>
      </c>
      <c r="F118" s="48" t="s">
        <v>360</v>
      </c>
      <c r="G118" s="48" t="s">
        <v>42</v>
      </c>
      <c r="H118" s="48" t="s">
        <v>288</v>
      </c>
      <c r="I118" s="48" t="s">
        <v>142</v>
      </c>
      <c r="J118" s="53" t="s">
        <v>287</v>
      </c>
      <c r="K118" s="33" t="s">
        <v>305</v>
      </c>
      <c r="L118" s="78">
        <v>0</v>
      </c>
      <c r="M118" s="78">
        <v>1.5</v>
      </c>
      <c r="N118" s="78">
        <v>1.5</v>
      </c>
      <c r="O118" s="78">
        <v>0</v>
      </c>
      <c r="P118" s="79">
        <v>0</v>
      </c>
    </row>
    <row r="119" spans="1:16" s="6" customFormat="1" ht="191.25" customHeight="1">
      <c r="A119" s="53" t="s">
        <v>363</v>
      </c>
      <c r="B119" s="96" t="s">
        <v>302</v>
      </c>
      <c r="C119" s="48" t="s">
        <v>63</v>
      </c>
      <c r="D119" s="48" t="s">
        <v>144</v>
      </c>
      <c r="E119" s="48" t="s">
        <v>42</v>
      </c>
      <c r="F119" s="48" t="s">
        <v>360</v>
      </c>
      <c r="G119" s="48" t="s">
        <v>42</v>
      </c>
      <c r="H119" s="48" t="s">
        <v>362</v>
      </c>
      <c r="I119" s="48" t="s">
        <v>142</v>
      </c>
      <c r="J119" s="53" t="s">
        <v>363</v>
      </c>
      <c r="K119" s="33" t="s">
        <v>305</v>
      </c>
      <c r="L119" s="78">
        <v>12.5</v>
      </c>
      <c r="M119" s="78">
        <v>12.5</v>
      </c>
      <c r="N119" s="78">
        <v>12.5</v>
      </c>
      <c r="O119" s="78">
        <v>0</v>
      </c>
      <c r="P119" s="79">
        <v>0</v>
      </c>
    </row>
    <row r="120" spans="1:16" s="6" customFormat="1" ht="231" customHeight="1">
      <c r="A120" s="53" t="s">
        <v>209</v>
      </c>
      <c r="B120" s="96" t="s">
        <v>302</v>
      </c>
      <c r="C120" s="48" t="s">
        <v>63</v>
      </c>
      <c r="D120" s="48" t="s">
        <v>144</v>
      </c>
      <c r="E120" s="48" t="s">
        <v>42</v>
      </c>
      <c r="F120" s="48" t="s">
        <v>360</v>
      </c>
      <c r="G120" s="48" t="s">
        <v>42</v>
      </c>
      <c r="H120" s="48" t="s">
        <v>208</v>
      </c>
      <c r="I120" s="48" t="s">
        <v>142</v>
      </c>
      <c r="J120" s="53" t="s">
        <v>209</v>
      </c>
      <c r="K120" s="33" t="s">
        <v>305</v>
      </c>
      <c r="L120" s="78">
        <v>0</v>
      </c>
      <c r="M120" s="78">
        <v>0</v>
      </c>
      <c r="N120" s="78">
        <v>0</v>
      </c>
      <c r="O120" s="78">
        <v>0</v>
      </c>
      <c r="P120" s="79">
        <v>0</v>
      </c>
    </row>
    <row r="121" spans="1:16" s="6" customFormat="1" ht="171" customHeight="1">
      <c r="A121" s="53" t="s">
        <v>364</v>
      </c>
      <c r="B121" s="96" t="s">
        <v>302</v>
      </c>
      <c r="C121" s="48" t="s">
        <v>63</v>
      </c>
      <c r="D121" s="48" t="s">
        <v>144</v>
      </c>
      <c r="E121" s="48" t="s">
        <v>42</v>
      </c>
      <c r="F121" s="48" t="s">
        <v>360</v>
      </c>
      <c r="G121" s="48" t="s">
        <v>42</v>
      </c>
      <c r="H121" s="48" t="s">
        <v>304</v>
      </c>
      <c r="I121" s="48" t="s">
        <v>142</v>
      </c>
      <c r="J121" s="53" t="s">
        <v>364</v>
      </c>
      <c r="K121" s="33" t="s">
        <v>305</v>
      </c>
      <c r="L121" s="78">
        <v>5.75</v>
      </c>
      <c r="M121" s="78">
        <v>48.235129999999998</v>
      </c>
      <c r="N121" s="78">
        <v>48.234999999999999</v>
      </c>
      <c r="O121" s="78">
        <v>0</v>
      </c>
      <c r="P121" s="79">
        <v>0</v>
      </c>
    </row>
    <row r="122" spans="1:16" s="6" customFormat="1" ht="198" customHeight="1">
      <c r="A122" s="53" t="s">
        <v>365</v>
      </c>
      <c r="B122" s="96" t="s">
        <v>302</v>
      </c>
      <c r="C122" s="48" t="s">
        <v>63</v>
      </c>
      <c r="D122" s="48" t="s">
        <v>144</v>
      </c>
      <c r="E122" s="48" t="s">
        <v>42</v>
      </c>
      <c r="F122" s="48" t="s">
        <v>303</v>
      </c>
      <c r="G122" s="48" t="s">
        <v>42</v>
      </c>
      <c r="H122" s="48" t="s">
        <v>366</v>
      </c>
      <c r="I122" s="48" t="s">
        <v>142</v>
      </c>
      <c r="J122" s="53" t="s">
        <v>365</v>
      </c>
      <c r="K122" s="33" t="s">
        <v>305</v>
      </c>
      <c r="L122" s="78">
        <v>0</v>
      </c>
      <c r="M122" s="78">
        <v>0</v>
      </c>
      <c r="N122" s="78">
        <v>0</v>
      </c>
      <c r="O122" s="78">
        <v>0</v>
      </c>
      <c r="P122" s="79">
        <v>0</v>
      </c>
    </row>
    <row r="123" spans="1:16" s="6" customFormat="1" ht="210" customHeight="1">
      <c r="A123" s="53" t="s">
        <v>368</v>
      </c>
      <c r="B123" s="96" t="s">
        <v>302</v>
      </c>
      <c r="C123" s="48" t="s">
        <v>63</v>
      </c>
      <c r="D123" s="48" t="s">
        <v>144</v>
      </c>
      <c r="E123" s="48" t="s">
        <v>42</v>
      </c>
      <c r="F123" s="48" t="s">
        <v>303</v>
      </c>
      <c r="G123" s="48" t="s">
        <v>42</v>
      </c>
      <c r="H123" s="48" t="s">
        <v>369</v>
      </c>
      <c r="I123" s="48" t="s">
        <v>142</v>
      </c>
      <c r="J123" s="53" t="s">
        <v>368</v>
      </c>
      <c r="K123" s="33" t="s">
        <v>305</v>
      </c>
      <c r="L123" s="78">
        <v>0</v>
      </c>
      <c r="M123" s="78">
        <v>0</v>
      </c>
      <c r="N123" s="78">
        <v>0</v>
      </c>
      <c r="O123" s="78">
        <v>0</v>
      </c>
      <c r="P123" s="79">
        <v>0</v>
      </c>
    </row>
    <row r="124" spans="1:16" s="6" customFormat="1" ht="279" customHeight="1">
      <c r="A124" s="53" t="s">
        <v>371</v>
      </c>
      <c r="B124" s="96" t="s">
        <v>302</v>
      </c>
      <c r="C124" s="48" t="s">
        <v>63</v>
      </c>
      <c r="D124" s="48" t="s">
        <v>144</v>
      </c>
      <c r="E124" s="48" t="s">
        <v>42</v>
      </c>
      <c r="F124" s="48" t="s">
        <v>303</v>
      </c>
      <c r="G124" s="48" t="s">
        <v>42</v>
      </c>
      <c r="H124" s="48" t="s">
        <v>370</v>
      </c>
      <c r="I124" s="48" t="s">
        <v>142</v>
      </c>
      <c r="J124" s="53" t="s">
        <v>371</v>
      </c>
      <c r="K124" s="33" t="s">
        <v>305</v>
      </c>
      <c r="L124" s="78">
        <v>5.0999999999999996</v>
      </c>
      <c r="M124" s="78">
        <v>27.593440000000001</v>
      </c>
      <c r="N124" s="78">
        <v>27.593</v>
      </c>
      <c r="O124" s="78">
        <v>0</v>
      </c>
      <c r="P124" s="79">
        <v>0</v>
      </c>
    </row>
    <row r="125" spans="1:16" s="6" customFormat="1" ht="177.75" customHeight="1">
      <c r="A125" s="53" t="s">
        <v>372</v>
      </c>
      <c r="B125" s="96" t="s">
        <v>302</v>
      </c>
      <c r="C125" s="48" t="s">
        <v>63</v>
      </c>
      <c r="D125" s="48" t="s">
        <v>144</v>
      </c>
      <c r="E125" s="48" t="s">
        <v>42</v>
      </c>
      <c r="F125" s="48" t="s">
        <v>303</v>
      </c>
      <c r="G125" s="48" t="s">
        <v>42</v>
      </c>
      <c r="H125" s="48" t="s">
        <v>304</v>
      </c>
      <c r="I125" s="48" t="s">
        <v>142</v>
      </c>
      <c r="J125" s="53" t="s">
        <v>372</v>
      </c>
      <c r="K125" s="33" t="s">
        <v>305</v>
      </c>
      <c r="L125" s="78">
        <v>5</v>
      </c>
      <c r="M125" s="78">
        <v>5.45</v>
      </c>
      <c r="N125" s="78">
        <v>5.45</v>
      </c>
      <c r="O125" s="78">
        <v>0</v>
      </c>
      <c r="P125" s="79">
        <v>0</v>
      </c>
    </row>
    <row r="126" spans="1:16" s="6" customFormat="1" ht="210.75" customHeight="1">
      <c r="A126" s="53" t="s">
        <v>373</v>
      </c>
      <c r="B126" s="96" t="s">
        <v>302</v>
      </c>
      <c r="C126" s="48" t="s">
        <v>63</v>
      </c>
      <c r="D126" s="48" t="s">
        <v>144</v>
      </c>
      <c r="E126" s="48" t="s">
        <v>42</v>
      </c>
      <c r="F126" s="48" t="s">
        <v>374</v>
      </c>
      <c r="G126" s="48" t="s">
        <v>42</v>
      </c>
      <c r="H126" s="48" t="s">
        <v>193</v>
      </c>
      <c r="I126" s="48" t="s">
        <v>142</v>
      </c>
      <c r="J126" s="53" t="s">
        <v>373</v>
      </c>
      <c r="K126" s="33" t="s">
        <v>305</v>
      </c>
      <c r="L126" s="78">
        <v>0</v>
      </c>
      <c r="M126" s="78">
        <v>0.5</v>
      </c>
      <c r="N126" s="78">
        <v>0.5</v>
      </c>
      <c r="O126" s="78">
        <v>0</v>
      </c>
      <c r="P126" s="79">
        <v>0</v>
      </c>
    </row>
    <row r="127" spans="1:16" s="6" customFormat="1" ht="210.75" customHeight="1">
      <c r="A127" s="53" t="s">
        <v>373</v>
      </c>
      <c r="B127" s="96" t="s">
        <v>302</v>
      </c>
      <c r="C127" s="48" t="s">
        <v>63</v>
      </c>
      <c r="D127" s="48" t="s">
        <v>144</v>
      </c>
      <c r="E127" s="48" t="s">
        <v>42</v>
      </c>
      <c r="F127" s="48" t="s">
        <v>374</v>
      </c>
      <c r="G127" s="48" t="s">
        <v>42</v>
      </c>
      <c r="H127" s="48" t="s">
        <v>375</v>
      </c>
      <c r="I127" s="48" t="s">
        <v>142</v>
      </c>
      <c r="J127" s="53" t="s">
        <v>373</v>
      </c>
      <c r="K127" s="33" t="s">
        <v>305</v>
      </c>
      <c r="L127" s="78">
        <v>0</v>
      </c>
      <c r="M127" s="78">
        <v>0</v>
      </c>
      <c r="N127" s="78">
        <v>0</v>
      </c>
      <c r="O127" s="78">
        <v>0</v>
      </c>
      <c r="P127" s="79">
        <v>0</v>
      </c>
    </row>
    <row r="128" spans="1:16" s="6" customFormat="1" ht="285.75" customHeight="1">
      <c r="A128" s="53" t="s">
        <v>376</v>
      </c>
      <c r="B128" s="96" t="s">
        <v>302</v>
      </c>
      <c r="C128" s="48" t="s">
        <v>63</v>
      </c>
      <c r="D128" s="48" t="s">
        <v>144</v>
      </c>
      <c r="E128" s="48" t="s">
        <v>42</v>
      </c>
      <c r="F128" s="48" t="s">
        <v>377</v>
      </c>
      <c r="G128" s="48" t="s">
        <v>42</v>
      </c>
      <c r="H128" s="48" t="s">
        <v>366</v>
      </c>
      <c r="I128" s="48" t="s">
        <v>142</v>
      </c>
      <c r="J128" s="53" t="s">
        <v>376</v>
      </c>
      <c r="K128" s="33" t="s">
        <v>305</v>
      </c>
      <c r="L128" s="78">
        <v>0</v>
      </c>
      <c r="M128" s="78">
        <v>5</v>
      </c>
      <c r="N128" s="78">
        <v>5</v>
      </c>
      <c r="O128" s="78">
        <v>0</v>
      </c>
      <c r="P128" s="79">
        <v>0</v>
      </c>
    </row>
    <row r="129" spans="1:16" s="6" customFormat="1" ht="155.25" customHeight="1">
      <c r="A129" s="53" t="s">
        <v>378</v>
      </c>
      <c r="B129" s="96" t="s">
        <v>302</v>
      </c>
      <c r="C129" s="48" t="s">
        <v>63</v>
      </c>
      <c r="D129" s="48" t="s">
        <v>144</v>
      </c>
      <c r="E129" s="48" t="s">
        <v>42</v>
      </c>
      <c r="F129" s="48" t="s">
        <v>377</v>
      </c>
      <c r="G129" s="48" t="s">
        <v>42</v>
      </c>
      <c r="H129" s="48" t="s">
        <v>379</v>
      </c>
      <c r="I129" s="48" t="s">
        <v>142</v>
      </c>
      <c r="J129" s="53" t="s">
        <v>378</v>
      </c>
      <c r="K129" s="33" t="s">
        <v>305</v>
      </c>
      <c r="L129" s="78">
        <v>1</v>
      </c>
      <c r="M129" s="78">
        <v>3.5</v>
      </c>
      <c r="N129" s="78">
        <v>3.5</v>
      </c>
      <c r="O129" s="78">
        <v>0</v>
      </c>
      <c r="P129" s="79">
        <v>0</v>
      </c>
    </row>
    <row r="130" spans="1:16" s="6" customFormat="1" ht="213.75" customHeight="1">
      <c r="A130" s="53" t="s">
        <v>228</v>
      </c>
      <c r="B130" s="96" t="s">
        <v>302</v>
      </c>
      <c r="C130" s="48" t="s">
        <v>63</v>
      </c>
      <c r="D130" s="48" t="s">
        <v>144</v>
      </c>
      <c r="E130" s="48" t="s">
        <v>42</v>
      </c>
      <c r="F130" s="48" t="s">
        <v>377</v>
      </c>
      <c r="G130" s="48" t="s">
        <v>42</v>
      </c>
      <c r="H130" s="48" t="s">
        <v>367</v>
      </c>
      <c r="I130" s="48" t="s">
        <v>142</v>
      </c>
      <c r="J130" s="53" t="s">
        <v>228</v>
      </c>
      <c r="K130" s="33" t="s">
        <v>305</v>
      </c>
      <c r="L130" s="78">
        <v>35</v>
      </c>
      <c r="M130" s="78">
        <v>105</v>
      </c>
      <c r="N130" s="78">
        <v>105</v>
      </c>
      <c r="O130" s="78">
        <v>0</v>
      </c>
      <c r="P130" s="79">
        <v>0</v>
      </c>
    </row>
    <row r="131" spans="1:16" s="6" customFormat="1" ht="139.5" customHeight="1">
      <c r="A131" s="53" t="s">
        <v>380</v>
      </c>
      <c r="B131" s="96" t="s">
        <v>302</v>
      </c>
      <c r="C131" s="48" t="s">
        <v>63</v>
      </c>
      <c r="D131" s="48" t="s">
        <v>144</v>
      </c>
      <c r="E131" s="48" t="s">
        <v>42</v>
      </c>
      <c r="F131" s="48" t="s">
        <v>377</v>
      </c>
      <c r="G131" s="48" t="s">
        <v>42</v>
      </c>
      <c r="H131" s="48" t="s">
        <v>304</v>
      </c>
      <c r="I131" s="48" t="s">
        <v>142</v>
      </c>
      <c r="J131" s="53" t="s">
        <v>380</v>
      </c>
      <c r="K131" s="33" t="s">
        <v>305</v>
      </c>
      <c r="L131" s="78">
        <v>1.5</v>
      </c>
      <c r="M131" s="78">
        <v>5.3490000000000002</v>
      </c>
      <c r="N131" s="78">
        <v>5.3490000000000002</v>
      </c>
      <c r="O131" s="78">
        <v>0</v>
      </c>
      <c r="P131" s="79">
        <v>0</v>
      </c>
    </row>
    <row r="132" spans="1:16" s="6" customFormat="1" ht="76.5">
      <c r="A132" s="12" t="s">
        <v>280</v>
      </c>
      <c r="B132" s="96" t="s">
        <v>146</v>
      </c>
      <c r="C132" s="29">
        <v>1</v>
      </c>
      <c r="D132" s="29" t="s">
        <v>144</v>
      </c>
      <c r="E132" s="29" t="s">
        <v>42</v>
      </c>
      <c r="F132" s="29" t="s">
        <v>267</v>
      </c>
      <c r="G132" s="29" t="s">
        <v>42</v>
      </c>
      <c r="H132" s="29" t="s">
        <v>40</v>
      </c>
      <c r="I132" s="29" t="s">
        <v>142</v>
      </c>
      <c r="J132" s="12" t="s">
        <v>281</v>
      </c>
      <c r="K132" s="11" t="s">
        <v>229</v>
      </c>
      <c r="L132" s="78">
        <v>0</v>
      </c>
      <c r="M132" s="78">
        <v>0</v>
      </c>
      <c r="N132" s="78">
        <v>0</v>
      </c>
      <c r="O132" s="78">
        <v>0</v>
      </c>
      <c r="P132" s="79">
        <v>0</v>
      </c>
    </row>
    <row r="133" spans="1:16" s="6" customFormat="1" ht="114.75">
      <c r="A133" s="12" t="s">
        <v>281</v>
      </c>
      <c r="B133" s="96" t="s">
        <v>155</v>
      </c>
      <c r="C133" s="29">
        <v>1</v>
      </c>
      <c r="D133" s="29" t="s">
        <v>144</v>
      </c>
      <c r="E133" s="29" t="s">
        <v>42</v>
      </c>
      <c r="F133" s="29" t="s">
        <v>267</v>
      </c>
      <c r="G133" s="29" t="s">
        <v>42</v>
      </c>
      <c r="H133" s="29" t="s">
        <v>40</v>
      </c>
      <c r="I133" s="29" t="s">
        <v>142</v>
      </c>
      <c r="J133" s="12" t="s">
        <v>281</v>
      </c>
      <c r="K133" s="33" t="s">
        <v>187</v>
      </c>
      <c r="L133" s="78">
        <v>30</v>
      </c>
      <c r="M133" s="78">
        <v>29.750920000000001</v>
      </c>
      <c r="N133" s="78">
        <v>30</v>
      </c>
      <c r="O133" s="78">
        <v>30</v>
      </c>
      <c r="P133" s="79">
        <v>30</v>
      </c>
    </row>
    <row r="134" spans="1:16" s="97" customFormat="1" ht="159.75" customHeight="1">
      <c r="A134" s="53" t="s">
        <v>324</v>
      </c>
      <c r="B134" s="96" t="s">
        <v>100</v>
      </c>
      <c r="C134" s="96" t="s">
        <v>63</v>
      </c>
      <c r="D134" s="96" t="s">
        <v>144</v>
      </c>
      <c r="E134" s="96" t="s">
        <v>42</v>
      </c>
      <c r="F134" s="96" t="s">
        <v>323</v>
      </c>
      <c r="G134" s="96" t="s">
        <v>42</v>
      </c>
      <c r="H134" s="96" t="s">
        <v>40</v>
      </c>
      <c r="I134" s="96" t="s">
        <v>142</v>
      </c>
      <c r="J134" s="53" t="s">
        <v>324</v>
      </c>
      <c r="K134" s="33" t="s">
        <v>201</v>
      </c>
      <c r="L134" s="77">
        <v>20</v>
      </c>
      <c r="M134" s="77">
        <v>35</v>
      </c>
      <c r="N134" s="77">
        <v>35</v>
      </c>
      <c r="O134" s="77">
        <v>20</v>
      </c>
      <c r="P134" s="77">
        <v>20</v>
      </c>
    </row>
    <row r="135" spans="1:16" s="97" customFormat="1" ht="242.25">
      <c r="A135" s="12" t="s">
        <v>283</v>
      </c>
      <c r="B135" s="96" t="s">
        <v>100</v>
      </c>
      <c r="C135" s="96" t="s">
        <v>63</v>
      </c>
      <c r="D135" s="96" t="s">
        <v>144</v>
      </c>
      <c r="E135" s="96" t="s">
        <v>42</v>
      </c>
      <c r="F135" s="96" t="s">
        <v>269</v>
      </c>
      <c r="G135" s="96" t="s">
        <v>42</v>
      </c>
      <c r="H135" s="96" t="s">
        <v>40</v>
      </c>
      <c r="I135" s="96" t="s">
        <v>142</v>
      </c>
      <c r="J135" s="12" t="s">
        <v>279</v>
      </c>
      <c r="K135" s="33" t="s">
        <v>201</v>
      </c>
      <c r="L135" s="77">
        <v>0</v>
      </c>
      <c r="M135" s="77">
        <v>0</v>
      </c>
      <c r="N135" s="77">
        <v>0</v>
      </c>
      <c r="O135" s="77">
        <v>0</v>
      </c>
      <c r="P135" s="77">
        <v>0</v>
      </c>
    </row>
    <row r="136" spans="1:16" s="97" customFormat="1" ht="369.75">
      <c r="A136" s="12" t="s">
        <v>346</v>
      </c>
      <c r="B136" s="96" t="s">
        <v>302</v>
      </c>
      <c r="C136" s="96" t="s">
        <v>63</v>
      </c>
      <c r="D136" s="96" t="s">
        <v>144</v>
      </c>
      <c r="E136" s="96" t="s">
        <v>42</v>
      </c>
      <c r="F136" s="96" t="s">
        <v>306</v>
      </c>
      <c r="G136" s="96" t="s">
        <v>42</v>
      </c>
      <c r="H136" s="96" t="s">
        <v>347</v>
      </c>
      <c r="I136" s="96" t="s">
        <v>142</v>
      </c>
      <c r="J136" s="12" t="s">
        <v>346</v>
      </c>
      <c r="K136" s="33" t="s">
        <v>305</v>
      </c>
      <c r="L136" s="77">
        <v>3.5</v>
      </c>
      <c r="M136" s="77">
        <v>7.7398699999999998</v>
      </c>
      <c r="N136" s="77">
        <v>7.74</v>
      </c>
      <c r="O136" s="77">
        <v>0</v>
      </c>
      <c r="P136" s="77">
        <v>0</v>
      </c>
    </row>
    <row r="137" spans="1:16" s="97" customFormat="1" ht="165" customHeight="1">
      <c r="A137" s="12" t="s">
        <v>351</v>
      </c>
      <c r="B137" s="96" t="s">
        <v>302</v>
      </c>
      <c r="C137" s="96" t="s">
        <v>63</v>
      </c>
      <c r="D137" s="96" t="s">
        <v>144</v>
      </c>
      <c r="E137" s="96" t="s">
        <v>42</v>
      </c>
      <c r="F137" s="96" t="s">
        <v>306</v>
      </c>
      <c r="G137" s="96" t="s">
        <v>42</v>
      </c>
      <c r="H137" s="96" t="s">
        <v>297</v>
      </c>
      <c r="I137" s="96" t="s">
        <v>142</v>
      </c>
      <c r="J137" s="12" t="s">
        <v>351</v>
      </c>
      <c r="K137" s="33" t="s">
        <v>305</v>
      </c>
      <c r="L137" s="77">
        <v>0</v>
      </c>
      <c r="M137" s="77">
        <v>1.5</v>
      </c>
      <c r="N137" s="77">
        <v>1.5</v>
      </c>
      <c r="O137" s="77">
        <v>0</v>
      </c>
      <c r="P137" s="77">
        <v>0</v>
      </c>
    </row>
    <row r="138" spans="1:16" s="97" customFormat="1" ht="148.5" customHeight="1">
      <c r="A138" s="12" t="s">
        <v>315</v>
      </c>
      <c r="B138" s="96" t="s">
        <v>302</v>
      </c>
      <c r="C138" s="96" t="s">
        <v>63</v>
      </c>
      <c r="D138" s="96" t="s">
        <v>144</v>
      </c>
      <c r="E138" s="96" t="s">
        <v>42</v>
      </c>
      <c r="F138" s="96" t="s">
        <v>306</v>
      </c>
      <c r="G138" s="96" t="s">
        <v>42</v>
      </c>
      <c r="H138" s="96" t="s">
        <v>304</v>
      </c>
      <c r="I138" s="96" t="s">
        <v>142</v>
      </c>
      <c r="J138" s="12" t="s">
        <v>315</v>
      </c>
      <c r="K138" s="33" t="s">
        <v>305</v>
      </c>
      <c r="L138" s="77">
        <v>12.9</v>
      </c>
      <c r="M138" s="77">
        <v>52.231749999999998</v>
      </c>
      <c r="N138" s="77">
        <v>52.231999999999999</v>
      </c>
      <c r="O138" s="77">
        <v>0</v>
      </c>
      <c r="P138" s="77">
        <v>0</v>
      </c>
    </row>
    <row r="139" spans="1:16" s="97" customFormat="1" ht="140.25">
      <c r="A139" s="12" t="s">
        <v>315</v>
      </c>
      <c r="B139" s="96" t="s">
        <v>155</v>
      </c>
      <c r="C139" s="96" t="s">
        <v>63</v>
      </c>
      <c r="D139" s="96" t="s">
        <v>144</v>
      </c>
      <c r="E139" s="96" t="s">
        <v>42</v>
      </c>
      <c r="F139" s="96" t="s">
        <v>306</v>
      </c>
      <c r="G139" s="96" t="s">
        <v>42</v>
      </c>
      <c r="H139" s="96" t="s">
        <v>40</v>
      </c>
      <c r="I139" s="96" t="s">
        <v>142</v>
      </c>
      <c r="J139" s="12" t="s">
        <v>315</v>
      </c>
      <c r="K139" s="33" t="s">
        <v>187</v>
      </c>
      <c r="L139" s="77">
        <v>9</v>
      </c>
      <c r="M139" s="77">
        <v>11.847200000000001</v>
      </c>
      <c r="N139" s="77">
        <v>11.847</v>
      </c>
      <c r="O139" s="77">
        <v>9</v>
      </c>
      <c r="P139" s="77">
        <v>9</v>
      </c>
    </row>
    <row r="140" spans="1:16" ht="197.25" customHeight="1">
      <c r="A140" s="31" t="s">
        <v>284</v>
      </c>
      <c r="B140" s="32"/>
      <c r="C140" s="32">
        <v>1</v>
      </c>
      <c r="D140" s="32" t="s">
        <v>144</v>
      </c>
      <c r="E140" s="32" t="s">
        <v>88</v>
      </c>
      <c r="F140" s="32" t="s">
        <v>39</v>
      </c>
      <c r="G140" s="32" t="s">
        <v>38</v>
      </c>
      <c r="H140" s="32" t="s">
        <v>40</v>
      </c>
      <c r="I140" s="32" t="s">
        <v>142</v>
      </c>
      <c r="J140" s="31" t="s">
        <v>284</v>
      </c>
      <c r="K140" s="47"/>
      <c r="L140" s="82">
        <f>L141+L142+L144+L147+L148</f>
        <v>200</v>
      </c>
      <c r="M140" s="82">
        <f>M141+M142+M143+M144+M147+M145+M146+M148</f>
        <v>449.42917</v>
      </c>
      <c r="N140" s="82">
        <f>N141+N142+N143+N144+N147+N148</f>
        <v>449.03800000000001</v>
      </c>
      <c r="O140" s="82">
        <f>O141+O142+O143+O144+O147+O148</f>
        <v>200</v>
      </c>
      <c r="P140" s="103">
        <f>P141+P142+P143+P144+P147+P148</f>
        <v>200</v>
      </c>
    </row>
    <row r="141" spans="1:16" s="7" customFormat="1" ht="89.25">
      <c r="A141" s="12" t="s">
        <v>285</v>
      </c>
      <c r="B141" s="29" t="s">
        <v>96</v>
      </c>
      <c r="C141" s="29" t="s">
        <v>63</v>
      </c>
      <c r="D141" s="29" t="s">
        <v>144</v>
      </c>
      <c r="E141" s="29" t="s">
        <v>88</v>
      </c>
      <c r="F141" s="29" t="s">
        <v>270</v>
      </c>
      <c r="G141" s="29" t="s">
        <v>80</v>
      </c>
      <c r="H141" s="29" t="s">
        <v>40</v>
      </c>
      <c r="I141" s="29" t="s">
        <v>142</v>
      </c>
      <c r="J141" s="12" t="s">
        <v>285</v>
      </c>
      <c r="K141" s="73" t="s">
        <v>0</v>
      </c>
      <c r="L141" s="78">
        <v>0</v>
      </c>
      <c r="M141" s="78">
        <v>0</v>
      </c>
      <c r="N141" s="78">
        <v>0</v>
      </c>
      <c r="O141" s="78">
        <v>0</v>
      </c>
      <c r="P141" s="79">
        <v>0</v>
      </c>
    </row>
    <row r="142" spans="1:16" s="7" customFormat="1" ht="89.25">
      <c r="A142" s="12" t="s">
        <v>285</v>
      </c>
      <c r="B142" s="29" t="s">
        <v>192</v>
      </c>
      <c r="C142" s="29" t="s">
        <v>63</v>
      </c>
      <c r="D142" s="29" t="s">
        <v>144</v>
      </c>
      <c r="E142" s="29" t="s">
        <v>88</v>
      </c>
      <c r="F142" s="29" t="s">
        <v>270</v>
      </c>
      <c r="G142" s="29" t="s">
        <v>80</v>
      </c>
      <c r="H142" s="29" t="s">
        <v>40</v>
      </c>
      <c r="I142" s="29" t="s">
        <v>142</v>
      </c>
      <c r="J142" s="12" t="s">
        <v>285</v>
      </c>
      <c r="K142" s="73" t="s">
        <v>268</v>
      </c>
      <c r="L142" s="78">
        <v>0</v>
      </c>
      <c r="M142" s="78">
        <v>0</v>
      </c>
      <c r="N142" s="78">
        <v>0</v>
      </c>
      <c r="O142" s="78">
        <v>0</v>
      </c>
      <c r="P142" s="79">
        <v>0</v>
      </c>
    </row>
    <row r="143" spans="1:16" s="7" customFormat="1" ht="174.75" customHeight="1">
      <c r="A143" s="12" t="s">
        <v>133</v>
      </c>
      <c r="B143" s="29" t="s">
        <v>155</v>
      </c>
      <c r="C143" s="29" t="s">
        <v>63</v>
      </c>
      <c r="D143" s="29" t="s">
        <v>144</v>
      </c>
      <c r="E143" s="29" t="s">
        <v>88</v>
      </c>
      <c r="F143" s="29" t="s">
        <v>270</v>
      </c>
      <c r="G143" s="29" t="s">
        <v>80</v>
      </c>
      <c r="H143" s="29" t="s">
        <v>297</v>
      </c>
      <c r="I143" s="29" t="s">
        <v>142</v>
      </c>
      <c r="J143" s="12" t="s">
        <v>133</v>
      </c>
      <c r="K143" s="33" t="s">
        <v>187</v>
      </c>
      <c r="L143" s="78">
        <v>0</v>
      </c>
      <c r="M143" s="78">
        <v>0.42109000000000002</v>
      </c>
      <c r="N143" s="78">
        <v>0.42099999999999999</v>
      </c>
      <c r="O143" s="78">
        <v>0</v>
      </c>
      <c r="P143" s="79">
        <v>0</v>
      </c>
    </row>
    <row r="144" spans="1:16" s="7" customFormat="1" ht="178.5">
      <c r="A144" s="12" t="s">
        <v>316</v>
      </c>
      <c r="B144" s="29" t="s">
        <v>155</v>
      </c>
      <c r="C144" s="29" t="s">
        <v>63</v>
      </c>
      <c r="D144" s="29" t="s">
        <v>144</v>
      </c>
      <c r="E144" s="29" t="s">
        <v>88</v>
      </c>
      <c r="F144" s="29" t="s">
        <v>270</v>
      </c>
      <c r="G144" s="29" t="s">
        <v>80</v>
      </c>
      <c r="H144" s="29" t="s">
        <v>309</v>
      </c>
      <c r="I144" s="29" t="s">
        <v>142</v>
      </c>
      <c r="J144" s="12" t="s">
        <v>316</v>
      </c>
      <c r="K144" s="33" t="s">
        <v>187</v>
      </c>
      <c r="L144" s="78">
        <v>100</v>
      </c>
      <c r="M144" s="78">
        <v>164.21674999999999</v>
      </c>
      <c r="N144" s="78">
        <v>164.21700000000001</v>
      </c>
      <c r="O144" s="78">
        <v>100</v>
      </c>
      <c r="P144" s="79">
        <v>100</v>
      </c>
    </row>
    <row r="145" spans="1:16" s="7" customFormat="1" ht="140.25">
      <c r="A145" s="12" t="s">
        <v>197</v>
      </c>
      <c r="B145" s="29" t="s">
        <v>155</v>
      </c>
      <c r="C145" s="29" t="s">
        <v>63</v>
      </c>
      <c r="D145" s="29" t="s">
        <v>144</v>
      </c>
      <c r="E145" s="29" t="s">
        <v>88</v>
      </c>
      <c r="F145" s="29" t="s">
        <v>270</v>
      </c>
      <c r="G145" s="29" t="s">
        <v>80</v>
      </c>
      <c r="H145" s="29" t="s">
        <v>195</v>
      </c>
      <c r="I145" s="29" t="s">
        <v>142</v>
      </c>
      <c r="J145" s="12" t="s">
        <v>197</v>
      </c>
      <c r="K145" s="33" t="s">
        <v>187</v>
      </c>
      <c r="L145" s="78">
        <v>100</v>
      </c>
      <c r="M145" s="78">
        <v>3.5650000000000001E-2</v>
      </c>
      <c r="N145" s="78">
        <v>100</v>
      </c>
      <c r="O145" s="78">
        <v>100</v>
      </c>
      <c r="P145" s="79">
        <v>100</v>
      </c>
    </row>
    <row r="146" spans="1:16" s="7" customFormat="1" ht="198" customHeight="1">
      <c r="A146" s="12" t="s">
        <v>198</v>
      </c>
      <c r="B146" s="29" t="s">
        <v>155</v>
      </c>
      <c r="C146" s="29" t="s">
        <v>63</v>
      </c>
      <c r="D146" s="29" t="s">
        <v>144</v>
      </c>
      <c r="E146" s="29" t="s">
        <v>88</v>
      </c>
      <c r="F146" s="29" t="s">
        <v>270</v>
      </c>
      <c r="G146" s="29" t="s">
        <v>80</v>
      </c>
      <c r="H146" s="29" t="s">
        <v>196</v>
      </c>
      <c r="I146" s="29" t="s">
        <v>142</v>
      </c>
      <c r="J146" s="12" t="s">
        <v>198</v>
      </c>
      <c r="K146" s="33" t="s">
        <v>187</v>
      </c>
      <c r="L146" s="78">
        <v>100</v>
      </c>
      <c r="M146" s="78">
        <v>0.35520000000000002</v>
      </c>
      <c r="N146" s="78">
        <v>100</v>
      </c>
      <c r="O146" s="78">
        <v>100</v>
      </c>
      <c r="P146" s="79">
        <v>100</v>
      </c>
    </row>
    <row r="147" spans="1:16" s="7" customFormat="1" ht="165.75">
      <c r="A147" s="12" t="s">
        <v>322</v>
      </c>
      <c r="B147" s="29" t="s">
        <v>155</v>
      </c>
      <c r="C147" s="29" t="s">
        <v>63</v>
      </c>
      <c r="D147" s="29" t="s">
        <v>144</v>
      </c>
      <c r="E147" s="29" t="s">
        <v>88</v>
      </c>
      <c r="F147" s="29" t="s">
        <v>270</v>
      </c>
      <c r="G147" s="29" t="s">
        <v>80</v>
      </c>
      <c r="H147" s="29" t="s">
        <v>257</v>
      </c>
      <c r="I147" s="29" t="s">
        <v>142</v>
      </c>
      <c r="J147" s="12" t="s">
        <v>322</v>
      </c>
      <c r="K147" s="33" t="s">
        <v>187</v>
      </c>
      <c r="L147" s="78">
        <v>100</v>
      </c>
      <c r="M147" s="78">
        <v>284.40048000000002</v>
      </c>
      <c r="N147" s="78">
        <v>284.39999999999998</v>
      </c>
      <c r="O147" s="78">
        <v>100</v>
      </c>
      <c r="P147" s="79">
        <v>100</v>
      </c>
    </row>
    <row r="148" spans="1:16" s="7" customFormat="1" ht="89.25">
      <c r="A148" s="12" t="s">
        <v>285</v>
      </c>
      <c r="B148" s="29" t="s">
        <v>155</v>
      </c>
      <c r="C148" s="29" t="s">
        <v>63</v>
      </c>
      <c r="D148" s="29" t="s">
        <v>144</v>
      </c>
      <c r="E148" s="29" t="s">
        <v>88</v>
      </c>
      <c r="F148" s="29" t="s">
        <v>270</v>
      </c>
      <c r="G148" s="29" t="s">
        <v>80</v>
      </c>
      <c r="H148" s="29" t="s">
        <v>256</v>
      </c>
      <c r="I148" s="29" t="s">
        <v>142</v>
      </c>
      <c r="J148" s="12" t="s">
        <v>285</v>
      </c>
      <c r="K148" s="33" t="s">
        <v>187</v>
      </c>
      <c r="L148" s="78">
        <v>0</v>
      </c>
      <c r="M148" s="78">
        <v>0</v>
      </c>
      <c r="N148" s="78">
        <v>0</v>
      </c>
      <c r="O148" s="78">
        <v>0</v>
      </c>
      <c r="P148" s="79">
        <v>0</v>
      </c>
    </row>
    <row r="149" spans="1:16" ht="25.5">
      <c r="A149" s="31" t="s">
        <v>289</v>
      </c>
      <c r="B149" s="32"/>
      <c r="C149" s="32">
        <v>1</v>
      </c>
      <c r="D149" s="32" t="s">
        <v>144</v>
      </c>
      <c r="E149" s="32" t="s">
        <v>246</v>
      </c>
      <c r="F149" s="32" t="s">
        <v>39</v>
      </c>
      <c r="G149" s="32" t="s">
        <v>38</v>
      </c>
      <c r="H149" s="32" t="s">
        <v>40</v>
      </c>
      <c r="I149" s="32" t="s">
        <v>142</v>
      </c>
      <c r="J149" s="31" t="s">
        <v>289</v>
      </c>
      <c r="K149" s="47"/>
      <c r="L149" s="82">
        <f>SUM(L150:L160)</f>
        <v>1278.3</v>
      </c>
      <c r="M149" s="82">
        <f>SUM(M150:M160)</f>
        <v>1269.3834699999998</v>
      </c>
      <c r="N149" s="82">
        <f>SUM(N150:N160)</f>
        <v>2641.2980000000002</v>
      </c>
      <c r="O149" s="103">
        <f>SUM(O150:O160)</f>
        <v>9.1</v>
      </c>
      <c r="P149" s="103">
        <f>SUM(P150:P160)</f>
        <v>0</v>
      </c>
    </row>
    <row r="150" spans="1:16" s="7" customFormat="1" ht="114.75">
      <c r="A150" s="12" t="s">
        <v>317</v>
      </c>
      <c r="B150" s="29" t="s">
        <v>295</v>
      </c>
      <c r="C150" s="29">
        <v>1</v>
      </c>
      <c r="D150" s="29" t="s">
        <v>144</v>
      </c>
      <c r="E150" s="29" t="s">
        <v>246</v>
      </c>
      <c r="F150" s="29" t="s">
        <v>307</v>
      </c>
      <c r="G150" s="29" t="s">
        <v>80</v>
      </c>
      <c r="H150" s="29" t="s">
        <v>40</v>
      </c>
      <c r="I150" s="29" t="s">
        <v>142</v>
      </c>
      <c r="J150" s="12" t="s">
        <v>317</v>
      </c>
      <c r="K150" s="73" t="s">
        <v>273</v>
      </c>
      <c r="L150" s="78">
        <v>0</v>
      </c>
      <c r="M150" s="78">
        <v>6.8749799999999999</v>
      </c>
      <c r="N150" s="78">
        <v>6.875</v>
      </c>
      <c r="O150" s="79">
        <v>0</v>
      </c>
      <c r="P150" s="79">
        <v>0</v>
      </c>
    </row>
    <row r="151" spans="1:16" s="7" customFormat="1" ht="204">
      <c r="A151" s="12" t="s">
        <v>318</v>
      </c>
      <c r="B151" s="29" t="s">
        <v>112</v>
      </c>
      <c r="C151" s="29">
        <v>1</v>
      </c>
      <c r="D151" s="29" t="s">
        <v>144</v>
      </c>
      <c r="E151" s="29" t="s">
        <v>246</v>
      </c>
      <c r="F151" s="29" t="s">
        <v>267</v>
      </c>
      <c r="G151" s="29" t="s">
        <v>42</v>
      </c>
      <c r="H151" s="29" t="s">
        <v>290</v>
      </c>
      <c r="I151" s="29" t="s">
        <v>142</v>
      </c>
      <c r="J151" s="12" t="s">
        <v>318</v>
      </c>
      <c r="K151" s="11" t="s">
        <v>191</v>
      </c>
      <c r="L151" s="78">
        <v>300</v>
      </c>
      <c r="M151" s="78">
        <v>263.75</v>
      </c>
      <c r="N151" s="78">
        <v>300</v>
      </c>
      <c r="O151" s="79">
        <v>0</v>
      </c>
      <c r="P151" s="79">
        <v>0</v>
      </c>
    </row>
    <row r="152" spans="1:16" s="7" customFormat="1" ht="204">
      <c r="A152" s="12" t="s">
        <v>318</v>
      </c>
      <c r="B152" s="29" t="s">
        <v>298</v>
      </c>
      <c r="C152" s="29">
        <v>1</v>
      </c>
      <c r="D152" s="29" t="s">
        <v>144</v>
      </c>
      <c r="E152" s="29" t="s">
        <v>246</v>
      </c>
      <c r="F152" s="29" t="s">
        <v>267</v>
      </c>
      <c r="G152" s="29" t="s">
        <v>42</v>
      </c>
      <c r="H152" s="29" t="s">
        <v>290</v>
      </c>
      <c r="I152" s="29" t="s">
        <v>142</v>
      </c>
      <c r="J152" s="12" t="s">
        <v>318</v>
      </c>
      <c r="K152" s="11" t="s">
        <v>299</v>
      </c>
      <c r="L152" s="78">
        <v>0</v>
      </c>
      <c r="M152" s="78">
        <v>30</v>
      </c>
      <c r="N152" s="78">
        <v>30</v>
      </c>
      <c r="O152" s="79">
        <v>0</v>
      </c>
      <c r="P152" s="79">
        <v>0</v>
      </c>
    </row>
    <row r="153" spans="1:16" ht="198" customHeight="1">
      <c r="A153" s="12" t="s">
        <v>319</v>
      </c>
      <c r="B153" s="29" t="s">
        <v>65</v>
      </c>
      <c r="C153" s="29">
        <v>1</v>
      </c>
      <c r="D153" s="29" t="s">
        <v>144</v>
      </c>
      <c r="E153" s="29" t="s">
        <v>246</v>
      </c>
      <c r="F153" s="29" t="s">
        <v>267</v>
      </c>
      <c r="G153" s="29" t="s">
        <v>42</v>
      </c>
      <c r="H153" s="29" t="s">
        <v>290</v>
      </c>
      <c r="I153" s="29" t="s">
        <v>142</v>
      </c>
      <c r="J153" s="12" t="s">
        <v>319</v>
      </c>
      <c r="K153" s="11" t="s">
        <v>185</v>
      </c>
      <c r="L153" s="78">
        <v>0</v>
      </c>
      <c r="M153" s="78">
        <v>0</v>
      </c>
      <c r="N153" s="78">
        <v>0</v>
      </c>
      <c r="O153" s="79">
        <v>0</v>
      </c>
      <c r="P153" s="79">
        <v>0</v>
      </c>
    </row>
    <row r="154" spans="1:16" ht="204">
      <c r="A154" s="12" t="s">
        <v>321</v>
      </c>
      <c r="B154" s="29" t="s">
        <v>146</v>
      </c>
      <c r="C154" s="29">
        <v>1</v>
      </c>
      <c r="D154" s="29" t="s">
        <v>144</v>
      </c>
      <c r="E154" s="29" t="s">
        <v>246</v>
      </c>
      <c r="F154" s="29" t="s">
        <v>267</v>
      </c>
      <c r="G154" s="29" t="s">
        <v>42</v>
      </c>
      <c r="H154" s="29" t="s">
        <v>290</v>
      </c>
      <c r="I154" s="29" t="s">
        <v>142</v>
      </c>
      <c r="J154" s="12" t="s">
        <v>321</v>
      </c>
      <c r="K154" s="11" t="s">
        <v>291</v>
      </c>
      <c r="L154" s="78">
        <v>940.3</v>
      </c>
      <c r="M154" s="78">
        <v>937.16150000000005</v>
      </c>
      <c r="N154" s="78">
        <v>2247.3000000000002</v>
      </c>
      <c r="O154" s="79">
        <v>0</v>
      </c>
      <c r="P154" s="79">
        <v>0</v>
      </c>
    </row>
    <row r="155" spans="1:16" ht="204">
      <c r="A155" s="12" t="s">
        <v>321</v>
      </c>
      <c r="B155" s="29" t="s">
        <v>300</v>
      </c>
      <c r="C155" s="29">
        <v>1</v>
      </c>
      <c r="D155" s="29" t="s">
        <v>144</v>
      </c>
      <c r="E155" s="29" t="s">
        <v>246</v>
      </c>
      <c r="F155" s="29" t="s">
        <v>267</v>
      </c>
      <c r="G155" s="29" t="s">
        <v>42</v>
      </c>
      <c r="H155" s="29" t="s">
        <v>290</v>
      </c>
      <c r="I155" s="29" t="s">
        <v>142</v>
      </c>
      <c r="J155" s="12" t="s">
        <v>321</v>
      </c>
      <c r="K155" s="11" t="s">
        <v>301</v>
      </c>
      <c r="L155" s="78">
        <v>14.9</v>
      </c>
      <c r="M155" s="78">
        <v>0</v>
      </c>
      <c r="N155" s="78">
        <v>14.9</v>
      </c>
      <c r="O155" s="79">
        <v>0</v>
      </c>
      <c r="P155" s="79">
        <v>0</v>
      </c>
    </row>
    <row r="156" spans="1:16" ht="204">
      <c r="A156" s="12" t="s">
        <v>321</v>
      </c>
      <c r="B156" s="29" t="s">
        <v>276</v>
      </c>
      <c r="C156" s="29">
        <v>1</v>
      </c>
      <c r="D156" s="29" t="s">
        <v>144</v>
      </c>
      <c r="E156" s="29" t="s">
        <v>246</v>
      </c>
      <c r="F156" s="29" t="s">
        <v>267</v>
      </c>
      <c r="G156" s="29" t="s">
        <v>42</v>
      </c>
      <c r="H156" s="29" t="s">
        <v>290</v>
      </c>
      <c r="I156" s="29" t="s">
        <v>142</v>
      </c>
      <c r="J156" s="12" t="s">
        <v>321</v>
      </c>
      <c r="K156" s="11" t="s">
        <v>277</v>
      </c>
      <c r="L156" s="78">
        <v>10.1</v>
      </c>
      <c r="M156" s="78">
        <v>0.59963999999999995</v>
      </c>
      <c r="N156" s="78">
        <v>10.1</v>
      </c>
      <c r="O156" s="79">
        <v>0</v>
      </c>
      <c r="P156" s="79">
        <v>0</v>
      </c>
    </row>
    <row r="157" spans="1:16" ht="204">
      <c r="A157" s="12" t="s">
        <v>321</v>
      </c>
      <c r="B157" s="29" t="s">
        <v>127</v>
      </c>
      <c r="C157" s="29">
        <v>1</v>
      </c>
      <c r="D157" s="29" t="s">
        <v>144</v>
      </c>
      <c r="E157" s="29" t="s">
        <v>246</v>
      </c>
      <c r="F157" s="29" t="s">
        <v>267</v>
      </c>
      <c r="G157" s="29" t="s">
        <v>42</v>
      </c>
      <c r="H157" s="29" t="s">
        <v>290</v>
      </c>
      <c r="I157" s="29" t="s">
        <v>142</v>
      </c>
      <c r="J157" s="12" t="s">
        <v>321</v>
      </c>
      <c r="K157" s="33" t="s">
        <v>128</v>
      </c>
      <c r="L157" s="78">
        <v>0</v>
      </c>
      <c r="M157" s="78">
        <v>0</v>
      </c>
      <c r="N157" s="78">
        <v>0</v>
      </c>
      <c r="O157" s="79">
        <v>4.0999999999999996</v>
      </c>
      <c r="P157" s="79">
        <v>0</v>
      </c>
    </row>
    <row r="158" spans="1:16" ht="204">
      <c r="A158" s="12" t="s">
        <v>321</v>
      </c>
      <c r="B158" s="29" t="s">
        <v>121</v>
      </c>
      <c r="C158" s="29">
        <v>1</v>
      </c>
      <c r="D158" s="29" t="s">
        <v>144</v>
      </c>
      <c r="E158" s="29" t="s">
        <v>246</v>
      </c>
      <c r="F158" s="29" t="s">
        <v>267</v>
      </c>
      <c r="G158" s="29" t="s">
        <v>42</v>
      </c>
      <c r="H158" s="29" t="s">
        <v>290</v>
      </c>
      <c r="I158" s="29" t="s">
        <v>142</v>
      </c>
      <c r="J158" s="12" t="s">
        <v>321</v>
      </c>
      <c r="K158" s="33" t="s">
        <v>122</v>
      </c>
      <c r="L158" s="78">
        <v>0</v>
      </c>
      <c r="M158" s="78">
        <v>7.4192099999999996</v>
      </c>
      <c r="N158" s="78">
        <v>7.4189999999999996</v>
      </c>
      <c r="O158" s="79">
        <v>0</v>
      </c>
      <c r="P158" s="79">
        <v>0</v>
      </c>
    </row>
    <row r="159" spans="1:16" ht="204">
      <c r="A159" s="12" t="s">
        <v>321</v>
      </c>
      <c r="B159" s="29" t="s">
        <v>192</v>
      </c>
      <c r="C159" s="29">
        <v>1</v>
      </c>
      <c r="D159" s="29" t="s">
        <v>144</v>
      </c>
      <c r="E159" s="29" t="s">
        <v>246</v>
      </c>
      <c r="F159" s="29" t="s">
        <v>267</v>
      </c>
      <c r="G159" s="29" t="s">
        <v>42</v>
      </c>
      <c r="H159" s="29" t="s">
        <v>290</v>
      </c>
      <c r="I159" s="29" t="s">
        <v>142</v>
      </c>
      <c r="J159" s="12" t="s">
        <v>321</v>
      </c>
      <c r="K159" s="73" t="s">
        <v>268</v>
      </c>
      <c r="L159" s="78">
        <v>5</v>
      </c>
      <c r="M159" s="78">
        <v>16.704000000000001</v>
      </c>
      <c r="N159" s="78">
        <v>16.704000000000001</v>
      </c>
      <c r="O159" s="79">
        <v>5</v>
      </c>
      <c r="P159" s="79"/>
    </row>
    <row r="160" spans="1:16" ht="114.75">
      <c r="A160" s="12" t="s">
        <v>320</v>
      </c>
      <c r="B160" s="29" t="s">
        <v>65</v>
      </c>
      <c r="C160" s="29">
        <v>1</v>
      </c>
      <c r="D160" s="29" t="s">
        <v>144</v>
      </c>
      <c r="E160" s="29" t="s">
        <v>246</v>
      </c>
      <c r="F160" s="29" t="s">
        <v>292</v>
      </c>
      <c r="G160" s="29" t="s">
        <v>42</v>
      </c>
      <c r="H160" s="29" t="s">
        <v>40</v>
      </c>
      <c r="I160" s="29" t="s">
        <v>142</v>
      </c>
      <c r="J160" s="12" t="s">
        <v>320</v>
      </c>
      <c r="K160" s="11" t="s">
        <v>185</v>
      </c>
      <c r="L160" s="78">
        <v>8</v>
      </c>
      <c r="M160" s="78">
        <v>6.8741399999999997</v>
      </c>
      <c r="N160" s="78">
        <v>8</v>
      </c>
      <c r="O160" s="79">
        <v>0</v>
      </c>
      <c r="P160" s="79">
        <v>0</v>
      </c>
    </row>
    <row r="161" spans="1:17" ht="25.5">
      <c r="A161" s="31" t="s">
        <v>129</v>
      </c>
      <c r="B161" s="32"/>
      <c r="C161" s="32">
        <v>1</v>
      </c>
      <c r="D161" s="32" t="s">
        <v>144</v>
      </c>
      <c r="E161" s="32" t="s">
        <v>104</v>
      </c>
      <c r="F161" s="32" t="s">
        <v>39</v>
      </c>
      <c r="G161" s="32" t="s">
        <v>42</v>
      </c>
      <c r="H161" s="32" t="s">
        <v>40</v>
      </c>
      <c r="I161" s="32" t="s">
        <v>142</v>
      </c>
      <c r="J161" s="31" t="s">
        <v>129</v>
      </c>
      <c r="K161" s="47"/>
      <c r="L161" s="82">
        <f>L162</f>
        <v>0</v>
      </c>
      <c r="M161" s="82">
        <f>M162</f>
        <v>11.1891</v>
      </c>
      <c r="N161" s="82">
        <f>N162</f>
        <v>11.189</v>
      </c>
      <c r="O161" s="82">
        <f>O162</f>
        <v>0</v>
      </c>
      <c r="P161" s="82">
        <f>P162</f>
        <v>0</v>
      </c>
    </row>
    <row r="162" spans="1:17" ht="148.5" customHeight="1">
      <c r="A162" s="12" t="s">
        <v>132</v>
      </c>
      <c r="B162" s="29" t="s">
        <v>130</v>
      </c>
      <c r="C162" s="29">
        <v>1</v>
      </c>
      <c r="D162" s="29" t="s">
        <v>144</v>
      </c>
      <c r="E162" s="29" t="s">
        <v>104</v>
      </c>
      <c r="F162" s="29" t="s">
        <v>85</v>
      </c>
      <c r="G162" s="29" t="s">
        <v>42</v>
      </c>
      <c r="H162" s="29" t="s">
        <v>40</v>
      </c>
      <c r="I162" s="29" t="s">
        <v>142</v>
      </c>
      <c r="J162" s="12" t="s">
        <v>132</v>
      </c>
      <c r="K162" s="33" t="s">
        <v>131</v>
      </c>
      <c r="L162" s="78">
        <v>0</v>
      </c>
      <c r="M162" s="78">
        <v>11.1891</v>
      </c>
      <c r="N162" s="78">
        <v>11.189</v>
      </c>
      <c r="O162" s="78"/>
      <c r="P162" s="78"/>
    </row>
    <row r="163" spans="1:17" s="5" customFormat="1" ht="14.25">
      <c r="A163" s="14" t="s">
        <v>168</v>
      </c>
      <c r="B163" s="63"/>
      <c r="C163" s="63" t="s">
        <v>63</v>
      </c>
      <c r="D163" s="63" t="s">
        <v>169</v>
      </c>
      <c r="E163" s="63" t="s">
        <v>38</v>
      </c>
      <c r="F163" s="63" t="s">
        <v>39</v>
      </c>
      <c r="G163" s="63" t="s">
        <v>38</v>
      </c>
      <c r="H163" s="63" t="s">
        <v>40</v>
      </c>
      <c r="I163" s="63" t="s">
        <v>39</v>
      </c>
      <c r="J163" s="60" t="s">
        <v>171</v>
      </c>
      <c r="K163" s="58"/>
      <c r="L163" s="76">
        <f>L164+L166</f>
        <v>188</v>
      </c>
      <c r="M163" s="76">
        <f>M164+M166</f>
        <v>53.833169999999996</v>
      </c>
      <c r="N163" s="76">
        <f>N164+N166</f>
        <v>222.18799999999999</v>
      </c>
      <c r="O163" s="76">
        <f>O164+O166</f>
        <v>188</v>
      </c>
      <c r="P163" s="76">
        <f>P164+P166</f>
        <v>188</v>
      </c>
    </row>
    <row r="164" spans="1:17" s="95" customFormat="1" ht="14.25">
      <c r="A164" s="92" t="s">
        <v>293</v>
      </c>
      <c r="B164" s="93"/>
      <c r="C164" s="93" t="s">
        <v>63</v>
      </c>
      <c r="D164" s="93" t="s">
        <v>169</v>
      </c>
      <c r="E164" s="93" t="s">
        <v>42</v>
      </c>
      <c r="F164" s="93" t="s">
        <v>39</v>
      </c>
      <c r="G164" s="93" t="s">
        <v>38</v>
      </c>
      <c r="H164" s="93" t="s">
        <v>40</v>
      </c>
      <c r="I164" s="93" t="s">
        <v>170</v>
      </c>
      <c r="J164" s="92" t="s">
        <v>293</v>
      </c>
      <c r="K164" s="98"/>
      <c r="L164" s="94">
        <f>L165</f>
        <v>0</v>
      </c>
      <c r="M164" s="94">
        <f>M165</f>
        <v>-29.172689999999999</v>
      </c>
      <c r="N164" s="94">
        <f>N165</f>
        <v>0</v>
      </c>
      <c r="O164" s="94">
        <f>O165</f>
        <v>0</v>
      </c>
      <c r="P164" s="94">
        <f>P165</f>
        <v>0</v>
      </c>
    </row>
    <row r="165" spans="1:17" s="6" customFormat="1" ht="93.75" customHeight="1">
      <c r="A165" s="21" t="s">
        <v>294</v>
      </c>
      <c r="B165" s="96" t="s">
        <v>159</v>
      </c>
      <c r="C165" s="96" t="s">
        <v>63</v>
      </c>
      <c r="D165" s="96" t="s">
        <v>169</v>
      </c>
      <c r="E165" s="96" t="s">
        <v>42</v>
      </c>
      <c r="F165" s="96" t="s">
        <v>85</v>
      </c>
      <c r="G165" s="96" t="s">
        <v>80</v>
      </c>
      <c r="H165" s="96" t="s">
        <v>40</v>
      </c>
      <c r="I165" s="96" t="s">
        <v>170</v>
      </c>
      <c r="J165" s="21" t="s">
        <v>294</v>
      </c>
      <c r="K165" s="102" t="s">
        <v>188</v>
      </c>
      <c r="L165" s="77">
        <v>0</v>
      </c>
      <c r="M165" s="77">
        <v>-29.172689999999999</v>
      </c>
      <c r="N165" s="77">
        <v>0</v>
      </c>
      <c r="O165" s="77">
        <v>0</v>
      </c>
      <c r="P165" s="77">
        <v>0</v>
      </c>
      <c r="Q165" s="97"/>
    </row>
    <row r="166" spans="1:17" ht="14.25">
      <c r="A166" s="12" t="s">
        <v>171</v>
      </c>
      <c r="B166" s="29"/>
      <c r="C166" s="29" t="s">
        <v>63</v>
      </c>
      <c r="D166" s="29" t="s">
        <v>169</v>
      </c>
      <c r="E166" s="29" t="s">
        <v>80</v>
      </c>
      <c r="F166" s="29" t="s">
        <v>39</v>
      </c>
      <c r="G166" s="29" t="s">
        <v>38</v>
      </c>
      <c r="H166" s="29" t="s">
        <v>40</v>
      </c>
      <c r="I166" s="29" t="s">
        <v>170</v>
      </c>
      <c r="J166" s="12" t="s">
        <v>171</v>
      </c>
      <c r="K166" s="25"/>
      <c r="L166" s="78">
        <f>L167+L168</f>
        <v>188</v>
      </c>
      <c r="M166" s="78">
        <f>M167+M168</f>
        <v>83.005859999999998</v>
      </c>
      <c r="N166" s="78">
        <f>N167+N168</f>
        <v>222.18799999999999</v>
      </c>
      <c r="O166" s="78">
        <f>O167+O168</f>
        <v>188</v>
      </c>
      <c r="P166" s="78">
        <f>P167+P168</f>
        <v>188</v>
      </c>
    </row>
    <row r="167" spans="1:17" ht="63.75">
      <c r="A167" s="12" t="s">
        <v>171</v>
      </c>
      <c r="B167" s="29" t="s">
        <v>155</v>
      </c>
      <c r="C167" s="29" t="s">
        <v>63</v>
      </c>
      <c r="D167" s="29" t="s">
        <v>169</v>
      </c>
      <c r="E167" s="29" t="s">
        <v>80</v>
      </c>
      <c r="F167" s="29" t="s">
        <v>85</v>
      </c>
      <c r="G167" s="29" t="s">
        <v>80</v>
      </c>
      <c r="H167" s="29" t="s">
        <v>258</v>
      </c>
      <c r="I167" s="29" t="s">
        <v>170</v>
      </c>
      <c r="J167" s="12" t="s">
        <v>101</v>
      </c>
      <c r="K167" s="33" t="s">
        <v>187</v>
      </c>
      <c r="L167" s="78">
        <v>38</v>
      </c>
      <c r="M167" s="78">
        <v>72.188289999999995</v>
      </c>
      <c r="N167" s="78">
        <v>72.188000000000002</v>
      </c>
      <c r="O167" s="78">
        <v>38</v>
      </c>
      <c r="P167" s="78">
        <v>38</v>
      </c>
    </row>
    <row r="168" spans="1:17" ht="47.25" customHeight="1">
      <c r="A168" s="12" t="s">
        <v>171</v>
      </c>
      <c r="B168" s="29" t="s">
        <v>295</v>
      </c>
      <c r="C168" s="29" t="s">
        <v>63</v>
      </c>
      <c r="D168" s="29" t="s">
        <v>169</v>
      </c>
      <c r="E168" s="29" t="s">
        <v>80</v>
      </c>
      <c r="F168" s="29" t="s">
        <v>85</v>
      </c>
      <c r="G168" s="29" t="s">
        <v>80</v>
      </c>
      <c r="H168" s="29" t="s">
        <v>258</v>
      </c>
      <c r="I168" s="29" t="s">
        <v>170</v>
      </c>
      <c r="J168" s="12" t="s">
        <v>101</v>
      </c>
      <c r="K168" s="73" t="s">
        <v>273</v>
      </c>
      <c r="L168" s="78">
        <v>150</v>
      </c>
      <c r="M168" s="78">
        <v>10.81757</v>
      </c>
      <c r="N168" s="78">
        <v>150</v>
      </c>
      <c r="O168" s="78">
        <v>150</v>
      </c>
      <c r="P168" s="78">
        <v>150</v>
      </c>
    </row>
    <row r="169" spans="1:17" s="8" customFormat="1" ht="27" customHeight="1">
      <c r="A169" s="34" t="s">
        <v>172</v>
      </c>
      <c r="B169" s="35"/>
      <c r="C169" s="36">
        <v>2</v>
      </c>
      <c r="D169" s="35" t="s">
        <v>38</v>
      </c>
      <c r="E169" s="35" t="s">
        <v>38</v>
      </c>
      <c r="F169" s="35" t="s">
        <v>39</v>
      </c>
      <c r="G169" s="35" t="s">
        <v>38</v>
      </c>
      <c r="H169" s="35" t="s">
        <v>40</v>
      </c>
      <c r="I169" s="35" t="s">
        <v>39</v>
      </c>
      <c r="J169" s="34" t="s">
        <v>172</v>
      </c>
      <c r="K169" s="36"/>
      <c r="L169" s="83">
        <f>SUM(L170+L211+L215)</f>
        <v>1381894.6</v>
      </c>
      <c r="M169" s="83">
        <f>SUM(M170+M211+M209+M215)</f>
        <v>475189.34699999995</v>
      </c>
      <c r="N169" s="83">
        <f>SUM(N170+N211+N209+N215)</f>
        <v>1393998.4500000002</v>
      </c>
      <c r="O169" s="83">
        <f>SUM(O170+O211+O215)</f>
        <v>1307145.4999999998</v>
      </c>
      <c r="P169" s="83">
        <f>SUM(P170+P211+P215)</f>
        <v>1279770.3999999999</v>
      </c>
    </row>
    <row r="170" spans="1:17" s="9" customFormat="1" ht="72" customHeight="1">
      <c r="A170" s="34" t="s">
        <v>173</v>
      </c>
      <c r="B170" s="35"/>
      <c r="C170" s="36">
        <v>2</v>
      </c>
      <c r="D170" s="35" t="s">
        <v>48</v>
      </c>
      <c r="E170" s="35" t="s">
        <v>38</v>
      </c>
      <c r="F170" s="35" t="s">
        <v>39</v>
      </c>
      <c r="G170" s="35" t="s">
        <v>38</v>
      </c>
      <c r="H170" s="35" t="s">
        <v>40</v>
      </c>
      <c r="I170" s="35" t="s">
        <v>39</v>
      </c>
      <c r="J170" s="34" t="s">
        <v>173</v>
      </c>
      <c r="K170" s="36"/>
      <c r="L170" s="83">
        <f>L171+L175+L190+L202</f>
        <v>1381894.6</v>
      </c>
      <c r="M170" s="83">
        <f>M171+M175+M190+M202</f>
        <v>472885.49161999999</v>
      </c>
      <c r="N170" s="83">
        <f>N171+N175+N190+N202</f>
        <v>1391694.6</v>
      </c>
      <c r="O170" s="83">
        <f>O171+O175+O190+O202</f>
        <v>1307145.4999999998</v>
      </c>
      <c r="P170" s="83">
        <f>P171+P175+P190+P202</f>
        <v>1279770.3999999999</v>
      </c>
    </row>
    <row r="171" spans="1:17" s="9" customFormat="1" ht="25.5">
      <c r="A171" s="34"/>
      <c r="B171" s="35"/>
      <c r="C171" s="54">
        <v>2</v>
      </c>
      <c r="D171" s="55" t="s">
        <v>48</v>
      </c>
      <c r="E171" s="55" t="s">
        <v>246</v>
      </c>
      <c r="F171" s="55" t="s">
        <v>39</v>
      </c>
      <c r="G171" s="55" t="s">
        <v>38</v>
      </c>
      <c r="H171" s="55" t="s">
        <v>40</v>
      </c>
      <c r="I171" s="55" t="s">
        <v>156</v>
      </c>
      <c r="J171" s="56" t="s">
        <v>383</v>
      </c>
      <c r="K171" s="36"/>
      <c r="L171" s="84">
        <f>SUM(L172:L174)</f>
        <v>209410.5</v>
      </c>
      <c r="M171" s="84">
        <f>SUM(M172:M174)</f>
        <v>87287.1</v>
      </c>
      <c r="N171" s="84">
        <f>SUM(N172:N174)</f>
        <v>209410.5</v>
      </c>
      <c r="O171" s="84">
        <f>SUM(O172:O174)</f>
        <v>167432.4</v>
      </c>
      <c r="P171" s="84">
        <f>SUM(P172:P174)</f>
        <v>169580.79999999999</v>
      </c>
    </row>
    <row r="172" spans="1:17" s="10" customFormat="1" ht="44.25" customHeight="1">
      <c r="A172" s="53" t="s">
        <v>381</v>
      </c>
      <c r="B172" s="73">
        <v>905</v>
      </c>
      <c r="C172" s="73">
        <v>2</v>
      </c>
      <c r="D172" s="48" t="s">
        <v>48</v>
      </c>
      <c r="E172" s="48" t="s">
        <v>180</v>
      </c>
      <c r="F172" s="48" t="s">
        <v>382</v>
      </c>
      <c r="G172" s="48" t="s">
        <v>80</v>
      </c>
      <c r="H172" s="48" t="s">
        <v>40</v>
      </c>
      <c r="I172" s="48" t="s">
        <v>156</v>
      </c>
      <c r="J172" s="85" t="s">
        <v>383</v>
      </c>
      <c r="K172" s="73" t="s">
        <v>151</v>
      </c>
      <c r="L172" s="86">
        <v>209410.5</v>
      </c>
      <c r="M172" s="86">
        <v>87287.1</v>
      </c>
      <c r="N172" s="86">
        <v>209410.5</v>
      </c>
      <c r="O172" s="86">
        <v>167432.4</v>
      </c>
      <c r="P172" s="86">
        <v>169580.79999999999</v>
      </c>
    </row>
    <row r="173" spans="1:17" s="10" customFormat="1" ht="44.25" customHeight="1">
      <c r="A173" s="53" t="s">
        <v>381</v>
      </c>
      <c r="B173" s="73">
        <v>905</v>
      </c>
      <c r="C173" s="73">
        <v>2</v>
      </c>
      <c r="D173" s="48" t="s">
        <v>48</v>
      </c>
      <c r="E173" s="48" t="s">
        <v>180</v>
      </c>
      <c r="F173" s="48" t="s">
        <v>231</v>
      </c>
      <c r="G173" s="48" t="s">
        <v>80</v>
      </c>
      <c r="H173" s="48" t="s">
        <v>40</v>
      </c>
      <c r="I173" s="48" t="s">
        <v>156</v>
      </c>
      <c r="J173" s="85" t="s">
        <v>230</v>
      </c>
      <c r="K173" s="73" t="s">
        <v>151</v>
      </c>
      <c r="L173" s="86">
        <v>0</v>
      </c>
      <c r="M173" s="86">
        <v>0</v>
      </c>
      <c r="N173" s="86">
        <v>0</v>
      </c>
      <c r="O173" s="86">
        <v>0</v>
      </c>
      <c r="P173" s="86">
        <v>0</v>
      </c>
    </row>
    <row r="174" spans="1:17" s="10" customFormat="1" ht="38.25">
      <c r="A174" s="53" t="s">
        <v>381</v>
      </c>
      <c r="B174" s="73">
        <v>905</v>
      </c>
      <c r="C174" s="73">
        <v>2</v>
      </c>
      <c r="D174" s="48" t="s">
        <v>48</v>
      </c>
      <c r="E174" s="48" t="s">
        <v>14</v>
      </c>
      <c r="F174" s="48" t="s">
        <v>1</v>
      </c>
      <c r="G174" s="48" t="s">
        <v>80</v>
      </c>
      <c r="H174" s="48" t="s">
        <v>40</v>
      </c>
      <c r="I174" s="87" t="s">
        <v>156</v>
      </c>
      <c r="J174" s="37" t="s">
        <v>245</v>
      </c>
      <c r="K174" s="73" t="s">
        <v>151</v>
      </c>
      <c r="L174" s="86">
        <v>0</v>
      </c>
      <c r="M174" s="86">
        <v>0</v>
      </c>
      <c r="N174" s="86">
        <v>0</v>
      </c>
      <c r="O174" s="86">
        <v>0</v>
      </c>
      <c r="P174" s="86">
        <v>0</v>
      </c>
    </row>
    <row r="175" spans="1:17" s="9" customFormat="1" ht="45.75" customHeight="1">
      <c r="A175" s="56" t="s">
        <v>248</v>
      </c>
      <c r="B175" s="35"/>
      <c r="C175" s="54">
        <v>2</v>
      </c>
      <c r="D175" s="55" t="s">
        <v>48</v>
      </c>
      <c r="E175" s="55" t="s">
        <v>247</v>
      </c>
      <c r="F175" s="55" t="s">
        <v>39</v>
      </c>
      <c r="G175" s="55" t="s">
        <v>38</v>
      </c>
      <c r="H175" s="55" t="s">
        <v>40</v>
      </c>
      <c r="I175" s="55" t="s">
        <v>156</v>
      </c>
      <c r="J175" s="56" t="s">
        <v>248</v>
      </c>
      <c r="K175" s="36"/>
      <c r="L175" s="84">
        <f>SUM(L176:L189)</f>
        <v>92662.900000000009</v>
      </c>
      <c r="M175" s="84">
        <f>SUM(M176:M189)</f>
        <v>22418.688450000001</v>
      </c>
      <c r="N175" s="84">
        <f>SUM(N176:N189)</f>
        <v>92662.900000000009</v>
      </c>
      <c r="O175" s="84">
        <f>SUM(O176:O189)</f>
        <v>56247.199999999997</v>
      </c>
      <c r="P175" s="84">
        <f>SUM(P176:P189)</f>
        <v>62655.3</v>
      </c>
    </row>
    <row r="176" spans="1:17" s="9" customFormat="1" ht="39">
      <c r="A176" s="53" t="s">
        <v>381</v>
      </c>
      <c r="B176" s="73">
        <v>925</v>
      </c>
      <c r="C176" s="73">
        <v>2</v>
      </c>
      <c r="D176" s="48" t="s">
        <v>48</v>
      </c>
      <c r="E176" s="48" t="s">
        <v>247</v>
      </c>
      <c r="F176" s="48" t="s">
        <v>271</v>
      </c>
      <c r="G176" s="48" t="s">
        <v>80</v>
      </c>
      <c r="H176" s="48" t="s">
        <v>40</v>
      </c>
      <c r="I176" s="87" t="s">
        <v>156</v>
      </c>
      <c r="J176" s="37" t="s">
        <v>272</v>
      </c>
      <c r="K176" s="73" t="s">
        <v>0</v>
      </c>
      <c r="L176" s="86">
        <v>0</v>
      </c>
      <c r="M176" s="86">
        <v>0</v>
      </c>
      <c r="N176" s="86">
        <v>0</v>
      </c>
      <c r="O176" s="86">
        <v>0</v>
      </c>
      <c r="P176" s="86">
        <v>0</v>
      </c>
    </row>
    <row r="177" spans="1:16" s="9" customFormat="1" ht="42" customHeight="1">
      <c r="A177" s="53" t="s">
        <v>381</v>
      </c>
      <c r="B177" s="73">
        <v>924</v>
      </c>
      <c r="C177" s="73">
        <v>2</v>
      </c>
      <c r="D177" s="48" t="s">
        <v>48</v>
      </c>
      <c r="E177" s="48" t="s">
        <v>247</v>
      </c>
      <c r="F177" s="48" t="s">
        <v>271</v>
      </c>
      <c r="G177" s="48" t="s">
        <v>80</v>
      </c>
      <c r="H177" s="48" t="s">
        <v>40</v>
      </c>
      <c r="I177" s="87" t="s">
        <v>156</v>
      </c>
      <c r="J177" s="37" t="s">
        <v>272</v>
      </c>
      <c r="K177" s="73" t="s">
        <v>273</v>
      </c>
      <c r="L177" s="86">
        <v>31073.4</v>
      </c>
      <c r="M177" s="86">
        <v>2774.7023199999999</v>
      </c>
      <c r="N177" s="86">
        <v>31073.4</v>
      </c>
      <c r="O177" s="86">
        <v>0</v>
      </c>
      <c r="P177" s="86">
        <v>0</v>
      </c>
    </row>
    <row r="178" spans="1:16" s="9" customFormat="1" ht="39">
      <c r="A178" s="53" t="s">
        <v>381</v>
      </c>
      <c r="B178" s="73">
        <v>925</v>
      </c>
      <c r="C178" s="73">
        <v>2</v>
      </c>
      <c r="D178" s="48" t="s">
        <v>48</v>
      </c>
      <c r="E178" s="48" t="s">
        <v>147</v>
      </c>
      <c r="F178" s="48" t="s">
        <v>8</v>
      </c>
      <c r="G178" s="48" t="s">
        <v>80</v>
      </c>
      <c r="H178" s="48" t="s">
        <v>40</v>
      </c>
      <c r="I178" s="87" t="s">
        <v>156</v>
      </c>
      <c r="J178" s="37" t="s">
        <v>210</v>
      </c>
      <c r="K178" s="73" t="s">
        <v>0</v>
      </c>
      <c r="L178" s="86">
        <v>0</v>
      </c>
      <c r="M178" s="86">
        <v>0</v>
      </c>
      <c r="N178" s="86">
        <v>0</v>
      </c>
      <c r="O178" s="86">
        <v>0</v>
      </c>
      <c r="P178" s="86">
        <v>0</v>
      </c>
    </row>
    <row r="179" spans="1:16" s="10" customFormat="1" ht="87.75" customHeight="1">
      <c r="A179" s="53" t="s">
        <v>381</v>
      </c>
      <c r="B179" s="73">
        <v>925</v>
      </c>
      <c r="C179" s="73">
        <v>2</v>
      </c>
      <c r="D179" s="48" t="s">
        <v>48</v>
      </c>
      <c r="E179" s="48" t="s">
        <v>147</v>
      </c>
      <c r="F179" s="48" t="s">
        <v>240</v>
      </c>
      <c r="G179" s="48" t="s">
        <v>80</v>
      </c>
      <c r="H179" s="48" t="s">
        <v>40</v>
      </c>
      <c r="I179" s="87" t="s">
        <v>156</v>
      </c>
      <c r="J179" s="37" t="s">
        <v>219</v>
      </c>
      <c r="K179" s="73" t="s">
        <v>0</v>
      </c>
      <c r="L179" s="86">
        <v>0</v>
      </c>
      <c r="M179" s="86">
        <v>0</v>
      </c>
      <c r="N179" s="86">
        <v>0</v>
      </c>
      <c r="O179" s="86">
        <v>0</v>
      </c>
      <c r="P179" s="86">
        <v>0</v>
      </c>
    </row>
    <row r="180" spans="1:16" s="10" customFormat="1" ht="63.75">
      <c r="A180" s="53" t="s">
        <v>381</v>
      </c>
      <c r="B180" s="73">
        <v>925</v>
      </c>
      <c r="C180" s="73">
        <v>2</v>
      </c>
      <c r="D180" s="48" t="s">
        <v>48</v>
      </c>
      <c r="E180" s="48" t="s">
        <v>147</v>
      </c>
      <c r="F180" s="48" t="s">
        <v>211</v>
      </c>
      <c r="G180" s="48" t="s">
        <v>80</v>
      </c>
      <c r="H180" s="48" t="s">
        <v>40</v>
      </c>
      <c r="I180" s="87" t="s">
        <v>156</v>
      </c>
      <c r="J180" s="37" t="s">
        <v>220</v>
      </c>
      <c r="K180" s="73" t="s">
        <v>0</v>
      </c>
      <c r="L180" s="86">
        <v>51046.3</v>
      </c>
      <c r="M180" s="86">
        <v>14339.583490000001</v>
      </c>
      <c r="N180" s="86">
        <v>51046.3</v>
      </c>
      <c r="O180" s="86">
        <v>54195.6</v>
      </c>
      <c r="P180" s="86">
        <v>57525</v>
      </c>
    </row>
    <row r="181" spans="1:16" s="10" customFormat="1" ht="38.25">
      <c r="A181" s="53" t="s">
        <v>381</v>
      </c>
      <c r="B181" s="73">
        <v>924</v>
      </c>
      <c r="C181" s="73">
        <v>2</v>
      </c>
      <c r="D181" s="48" t="s">
        <v>48</v>
      </c>
      <c r="E181" s="48" t="s">
        <v>147</v>
      </c>
      <c r="F181" s="48" t="s">
        <v>233</v>
      </c>
      <c r="G181" s="48" t="s">
        <v>80</v>
      </c>
      <c r="H181" s="48" t="s">
        <v>40</v>
      </c>
      <c r="I181" s="87" t="s">
        <v>156</v>
      </c>
      <c r="J181" s="37" t="s">
        <v>234</v>
      </c>
      <c r="K181" s="73" t="s">
        <v>273</v>
      </c>
      <c r="L181" s="86">
        <v>1376.3</v>
      </c>
      <c r="M181" s="86">
        <v>1376.2434000000001</v>
      </c>
      <c r="N181" s="86">
        <v>1376.3</v>
      </c>
      <c r="O181" s="86">
        <v>1198.7</v>
      </c>
      <c r="P181" s="86">
        <v>1123.0999999999999</v>
      </c>
    </row>
    <row r="182" spans="1:16" s="10" customFormat="1" ht="38.25">
      <c r="A182" s="53" t="s">
        <v>381</v>
      </c>
      <c r="B182" s="73">
        <v>926</v>
      </c>
      <c r="C182" s="73">
        <v>2</v>
      </c>
      <c r="D182" s="48" t="s">
        <v>48</v>
      </c>
      <c r="E182" s="48" t="s">
        <v>147</v>
      </c>
      <c r="F182" s="48" t="s">
        <v>235</v>
      </c>
      <c r="G182" s="48" t="s">
        <v>80</v>
      </c>
      <c r="H182" s="48" t="s">
        <v>40</v>
      </c>
      <c r="I182" s="87" t="s">
        <v>156</v>
      </c>
      <c r="J182" s="37" t="s">
        <v>236</v>
      </c>
      <c r="K182" s="73" t="s">
        <v>4</v>
      </c>
      <c r="L182" s="86">
        <v>0</v>
      </c>
      <c r="M182" s="86">
        <v>0</v>
      </c>
      <c r="N182" s="86">
        <v>0</v>
      </c>
      <c r="O182" s="86">
        <v>0</v>
      </c>
      <c r="P182" s="86">
        <v>0</v>
      </c>
    </row>
    <row r="183" spans="1:16" s="10" customFormat="1" ht="51">
      <c r="A183" s="53" t="s">
        <v>381</v>
      </c>
      <c r="B183" s="73">
        <v>929</v>
      </c>
      <c r="C183" s="73">
        <v>2</v>
      </c>
      <c r="D183" s="48" t="s">
        <v>48</v>
      </c>
      <c r="E183" s="48" t="s">
        <v>147</v>
      </c>
      <c r="F183" s="48" t="s">
        <v>241</v>
      </c>
      <c r="G183" s="48" t="s">
        <v>80</v>
      </c>
      <c r="H183" s="48" t="s">
        <v>40</v>
      </c>
      <c r="I183" s="87" t="s">
        <v>156</v>
      </c>
      <c r="J183" s="37" t="s">
        <v>242</v>
      </c>
      <c r="K183" s="73" t="s">
        <v>243</v>
      </c>
      <c r="L183" s="86">
        <v>0</v>
      </c>
      <c r="M183" s="86">
        <v>0</v>
      </c>
      <c r="N183" s="86">
        <v>0</v>
      </c>
      <c r="O183" s="86">
        <v>0</v>
      </c>
      <c r="P183" s="86">
        <v>0</v>
      </c>
    </row>
    <row r="184" spans="1:16" s="10" customFormat="1" ht="38.25">
      <c r="A184" s="53" t="s">
        <v>381</v>
      </c>
      <c r="B184" s="73">
        <v>902</v>
      </c>
      <c r="C184" s="73">
        <v>2</v>
      </c>
      <c r="D184" s="48" t="s">
        <v>48</v>
      </c>
      <c r="E184" s="48" t="s">
        <v>179</v>
      </c>
      <c r="F184" s="48" t="s">
        <v>1</v>
      </c>
      <c r="G184" s="48" t="s">
        <v>80</v>
      </c>
      <c r="H184" s="48" t="s">
        <v>40</v>
      </c>
      <c r="I184" s="48" t="s">
        <v>156</v>
      </c>
      <c r="J184" s="53" t="s">
        <v>2</v>
      </c>
      <c r="K184" s="73" t="s">
        <v>3</v>
      </c>
      <c r="L184" s="86">
        <v>0</v>
      </c>
      <c r="M184" s="86">
        <v>0</v>
      </c>
      <c r="N184" s="86">
        <v>0</v>
      </c>
      <c r="O184" s="86">
        <v>0</v>
      </c>
      <c r="P184" s="86">
        <v>0</v>
      </c>
    </row>
    <row r="185" spans="1:16" s="10" customFormat="1" ht="38.25">
      <c r="A185" s="53" t="s">
        <v>381</v>
      </c>
      <c r="B185" s="73">
        <v>905</v>
      </c>
      <c r="C185" s="73">
        <v>2</v>
      </c>
      <c r="D185" s="48" t="s">
        <v>48</v>
      </c>
      <c r="E185" s="48" t="s">
        <v>179</v>
      </c>
      <c r="F185" s="48" t="s">
        <v>1</v>
      </c>
      <c r="G185" s="48" t="s">
        <v>80</v>
      </c>
      <c r="H185" s="48" t="s">
        <v>40</v>
      </c>
      <c r="I185" s="48" t="s">
        <v>156</v>
      </c>
      <c r="J185" s="53" t="s">
        <v>2</v>
      </c>
      <c r="K185" s="73" t="s">
        <v>151</v>
      </c>
      <c r="L185" s="86">
        <v>0</v>
      </c>
      <c r="M185" s="86">
        <v>0</v>
      </c>
      <c r="N185" s="86">
        <v>0</v>
      </c>
      <c r="O185" s="86">
        <v>0</v>
      </c>
      <c r="P185" s="86">
        <v>0</v>
      </c>
    </row>
    <row r="186" spans="1:16" s="10" customFormat="1" ht="47.25" customHeight="1">
      <c r="A186" s="53" t="s">
        <v>381</v>
      </c>
      <c r="B186" s="73">
        <v>924</v>
      </c>
      <c r="C186" s="73">
        <v>2</v>
      </c>
      <c r="D186" s="48" t="s">
        <v>48</v>
      </c>
      <c r="E186" s="48" t="s">
        <v>179</v>
      </c>
      <c r="F186" s="48" t="s">
        <v>1</v>
      </c>
      <c r="G186" s="48" t="s">
        <v>80</v>
      </c>
      <c r="H186" s="48" t="s">
        <v>40</v>
      </c>
      <c r="I186" s="48" t="s">
        <v>156</v>
      </c>
      <c r="J186" s="53" t="s">
        <v>2</v>
      </c>
      <c r="K186" s="73" t="s">
        <v>273</v>
      </c>
      <c r="L186" s="86">
        <v>4440</v>
      </c>
      <c r="M186" s="86">
        <v>0</v>
      </c>
      <c r="N186" s="86">
        <v>4440</v>
      </c>
      <c r="O186" s="86">
        <v>0</v>
      </c>
      <c r="P186" s="86">
        <v>0</v>
      </c>
    </row>
    <row r="187" spans="1:16" s="10" customFormat="1" ht="38.25">
      <c r="A187" s="53" t="s">
        <v>381</v>
      </c>
      <c r="B187" s="73">
        <v>925</v>
      </c>
      <c r="C187" s="73">
        <v>2</v>
      </c>
      <c r="D187" s="48" t="s">
        <v>48</v>
      </c>
      <c r="E187" s="48" t="s">
        <v>179</v>
      </c>
      <c r="F187" s="48" t="s">
        <v>1</v>
      </c>
      <c r="G187" s="48" t="s">
        <v>80</v>
      </c>
      <c r="H187" s="48" t="s">
        <v>40</v>
      </c>
      <c r="I187" s="48" t="s">
        <v>156</v>
      </c>
      <c r="J187" s="53" t="s">
        <v>2</v>
      </c>
      <c r="K187" s="73" t="s">
        <v>0</v>
      </c>
      <c r="L187" s="86">
        <v>3874</v>
      </c>
      <c r="M187" s="86">
        <v>3654.3</v>
      </c>
      <c r="N187" s="86">
        <v>3874</v>
      </c>
      <c r="O187" s="86">
        <v>0</v>
      </c>
      <c r="P187" s="86">
        <v>3154.3</v>
      </c>
    </row>
    <row r="188" spans="1:16" s="10" customFormat="1" ht="38.25">
      <c r="A188" s="53" t="s">
        <v>381</v>
      </c>
      <c r="B188" s="73">
        <v>926</v>
      </c>
      <c r="C188" s="73">
        <v>2</v>
      </c>
      <c r="D188" s="48" t="s">
        <v>48</v>
      </c>
      <c r="E188" s="48" t="s">
        <v>179</v>
      </c>
      <c r="F188" s="48" t="s">
        <v>1</v>
      </c>
      <c r="G188" s="48" t="s">
        <v>80</v>
      </c>
      <c r="H188" s="48" t="s">
        <v>40</v>
      </c>
      <c r="I188" s="48" t="s">
        <v>156</v>
      </c>
      <c r="J188" s="53" t="s">
        <v>2</v>
      </c>
      <c r="K188" s="73" t="s">
        <v>4</v>
      </c>
      <c r="L188" s="86">
        <v>0</v>
      </c>
      <c r="M188" s="86">
        <v>0</v>
      </c>
      <c r="N188" s="86">
        <v>0</v>
      </c>
      <c r="O188" s="86">
        <v>0</v>
      </c>
      <c r="P188" s="86">
        <v>0</v>
      </c>
    </row>
    <row r="189" spans="1:16" s="10" customFormat="1" ht="51">
      <c r="A189" s="53" t="s">
        <v>381</v>
      </c>
      <c r="B189" s="73">
        <v>929</v>
      </c>
      <c r="C189" s="73">
        <v>2</v>
      </c>
      <c r="D189" s="48" t="s">
        <v>48</v>
      </c>
      <c r="E189" s="48" t="s">
        <v>179</v>
      </c>
      <c r="F189" s="48" t="s">
        <v>1</v>
      </c>
      <c r="G189" s="48" t="s">
        <v>80</v>
      </c>
      <c r="H189" s="48" t="s">
        <v>40</v>
      </c>
      <c r="I189" s="48" t="s">
        <v>156</v>
      </c>
      <c r="J189" s="53" t="s">
        <v>2</v>
      </c>
      <c r="K189" s="73" t="s">
        <v>384</v>
      </c>
      <c r="L189" s="86">
        <v>852.9</v>
      </c>
      <c r="M189" s="86">
        <v>273.85924</v>
      </c>
      <c r="N189" s="86">
        <v>852.9</v>
      </c>
      <c r="O189" s="86">
        <v>852.9</v>
      </c>
      <c r="P189" s="86">
        <v>852.9</v>
      </c>
    </row>
    <row r="190" spans="1:16" s="10" customFormat="1" ht="25.5">
      <c r="A190" s="56" t="s">
        <v>249</v>
      </c>
      <c r="B190" s="73"/>
      <c r="C190" s="54">
        <v>2</v>
      </c>
      <c r="D190" s="55" t="s">
        <v>48</v>
      </c>
      <c r="E190" s="55" t="s">
        <v>149</v>
      </c>
      <c r="F190" s="55" t="s">
        <v>39</v>
      </c>
      <c r="G190" s="55" t="s">
        <v>38</v>
      </c>
      <c r="H190" s="55" t="s">
        <v>40</v>
      </c>
      <c r="I190" s="55" t="s">
        <v>156</v>
      </c>
      <c r="J190" s="56" t="s">
        <v>249</v>
      </c>
      <c r="K190" s="73"/>
      <c r="L190" s="84">
        <f>SUM(L191:L201)</f>
        <v>1038554.2</v>
      </c>
      <c r="M190" s="84">
        <f>SUM(M191:M201)</f>
        <v>339460.35016999999</v>
      </c>
      <c r="N190" s="84">
        <f>SUM(N191:N201)</f>
        <v>1038554.2</v>
      </c>
      <c r="O190" s="84">
        <f>SUM(O191:O201)</f>
        <v>1045030.8999999998</v>
      </c>
      <c r="P190" s="84">
        <f>SUM(P191:P201)</f>
        <v>1047534.2999999998</v>
      </c>
    </row>
    <row r="191" spans="1:16" s="10" customFormat="1" ht="38.25">
      <c r="A191" s="53" t="s">
        <v>381</v>
      </c>
      <c r="B191" s="73">
        <v>902</v>
      </c>
      <c r="C191" s="73">
        <v>2</v>
      </c>
      <c r="D191" s="48" t="s">
        <v>48</v>
      </c>
      <c r="E191" s="48" t="s">
        <v>149</v>
      </c>
      <c r="F191" s="48" t="s">
        <v>6</v>
      </c>
      <c r="G191" s="48" t="s">
        <v>80</v>
      </c>
      <c r="H191" s="48" t="s">
        <v>40</v>
      </c>
      <c r="I191" s="48" t="s">
        <v>156</v>
      </c>
      <c r="J191" s="53" t="s">
        <v>7</v>
      </c>
      <c r="K191" s="73" t="s">
        <v>3</v>
      </c>
      <c r="L191" s="86">
        <v>21907.7</v>
      </c>
      <c r="M191" s="86">
        <v>3690.7118500000001</v>
      </c>
      <c r="N191" s="86">
        <v>21907.7</v>
      </c>
      <c r="O191" s="86">
        <v>22354.6</v>
      </c>
      <c r="P191" s="86">
        <v>22354.6</v>
      </c>
    </row>
    <row r="192" spans="1:16" s="10" customFormat="1" ht="51">
      <c r="A192" s="53" t="s">
        <v>381</v>
      </c>
      <c r="B192" s="73">
        <v>921</v>
      </c>
      <c r="C192" s="73">
        <v>2</v>
      </c>
      <c r="D192" s="48" t="s">
        <v>48</v>
      </c>
      <c r="E192" s="48" t="s">
        <v>149</v>
      </c>
      <c r="F192" s="48" t="s">
        <v>6</v>
      </c>
      <c r="G192" s="48" t="s">
        <v>80</v>
      </c>
      <c r="H192" s="48" t="s">
        <v>40</v>
      </c>
      <c r="I192" s="48" t="s">
        <v>156</v>
      </c>
      <c r="J192" s="53" t="s">
        <v>7</v>
      </c>
      <c r="K192" s="73" t="s">
        <v>244</v>
      </c>
      <c r="L192" s="86">
        <v>35574.400000000001</v>
      </c>
      <c r="M192" s="86">
        <v>0</v>
      </c>
      <c r="N192" s="86">
        <v>35574.400000000001</v>
      </c>
      <c r="O192" s="86">
        <v>37122.1</v>
      </c>
      <c r="P192" s="86">
        <v>37122.1</v>
      </c>
    </row>
    <row r="193" spans="1:16" s="10" customFormat="1" ht="38.25">
      <c r="A193" s="53" t="s">
        <v>381</v>
      </c>
      <c r="B193" s="73">
        <v>924</v>
      </c>
      <c r="C193" s="73">
        <v>2</v>
      </c>
      <c r="D193" s="48" t="s">
        <v>48</v>
      </c>
      <c r="E193" s="48" t="s">
        <v>149</v>
      </c>
      <c r="F193" s="48" t="s">
        <v>6</v>
      </c>
      <c r="G193" s="48" t="s">
        <v>80</v>
      </c>
      <c r="H193" s="48" t="s">
        <v>40</v>
      </c>
      <c r="I193" s="48" t="s">
        <v>156</v>
      </c>
      <c r="J193" s="53" t="s">
        <v>7</v>
      </c>
      <c r="K193" s="73" t="s">
        <v>273</v>
      </c>
      <c r="L193" s="86">
        <v>768.5</v>
      </c>
      <c r="M193" s="86">
        <v>265.24610000000001</v>
      </c>
      <c r="N193" s="86">
        <v>768.5</v>
      </c>
      <c r="O193" s="86">
        <v>768.5</v>
      </c>
      <c r="P193" s="86">
        <v>768.5</v>
      </c>
    </row>
    <row r="194" spans="1:16" s="10" customFormat="1" ht="38.25">
      <c r="A194" s="53" t="s">
        <v>381</v>
      </c>
      <c r="B194" s="73">
        <v>925</v>
      </c>
      <c r="C194" s="73">
        <v>2</v>
      </c>
      <c r="D194" s="48" t="s">
        <v>48</v>
      </c>
      <c r="E194" s="48" t="s">
        <v>149</v>
      </c>
      <c r="F194" s="48" t="s">
        <v>6</v>
      </c>
      <c r="G194" s="48" t="s">
        <v>80</v>
      </c>
      <c r="H194" s="48" t="s">
        <v>40</v>
      </c>
      <c r="I194" s="48" t="s">
        <v>156</v>
      </c>
      <c r="J194" s="53" t="s">
        <v>7</v>
      </c>
      <c r="K194" s="73" t="s">
        <v>0</v>
      </c>
      <c r="L194" s="86">
        <v>868037.1</v>
      </c>
      <c r="M194" s="86">
        <v>296727.44141000003</v>
      </c>
      <c r="N194" s="86">
        <v>868037.1</v>
      </c>
      <c r="O194" s="86">
        <v>868681.7</v>
      </c>
      <c r="P194" s="86">
        <v>869319.6</v>
      </c>
    </row>
    <row r="195" spans="1:16" s="10" customFormat="1" ht="38.25">
      <c r="A195" s="53" t="s">
        <v>381</v>
      </c>
      <c r="B195" s="73">
        <v>926</v>
      </c>
      <c r="C195" s="73">
        <v>2</v>
      </c>
      <c r="D195" s="48" t="s">
        <v>48</v>
      </c>
      <c r="E195" s="48" t="s">
        <v>149</v>
      </c>
      <c r="F195" s="48" t="s">
        <v>6</v>
      </c>
      <c r="G195" s="48" t="s">
        <v>80</v>
      </c>
      <c r="H195" s="48" t="s">
        <v>40</v>
      </c>
      <c r="I195" s="48" t="s">
        <v>156</v>
      </c>
      <c r="J195" s="53" t="s">
        <v>7</v>
      </c>
      <c r="K195" s="73" t="s">
        <v>4</v>
      </c>
      <c r="L195" s="86">
        <v>795.9</v>
      </c>
      <c r="M195" s="86">
        <v>222.69686999999999</v>
      </c>
      <c r="N195" s="86">
        <v>795.9</v>
      </c>
      <c r="O195" s="86">
        <v>840.1</v>
      </c>
      <c r="P195" s="86">
        <v>873.7</v>
      </c>
    </row>
    <row r="196" spans="1:16" s="10" customFormat="1" ht="51">
      <c r="A196" s="53" t="s">
        <v>381</v>
      </c>
      <c r="B196" s="73">
        <v>929</v>
      </c>
      <c r="C196" s="73">
        <v>2</v>
      </c>
      <c r="D196" s="48" t="s">
        <v>48</v>
      </c>
      <c r="E196" s="48" t="s">
        <v>149</v>
      </c>
      <c r="F196" s="48" t="s">
        <v>6</v>
      </c>
      <c r="G196" s="48" t="s">
        <v>80</v>
      </c>
      <c r="H196" s="48" t="s">
        <v>40</v>
      </c>
      <c r="I196" s="48" t="s">
        <v>156</v>
      </c>
      <c r="J196" s="53" t="s">
        <v>7</v>
      </c>
      <c r="K196" s="73" t="s">
        <v>384</v>
      </c>
      <c r="L196" s="86">
        <v>0</v>
      </c>
      <c r="M196" s="86">
        <v>0</v>
      </c>
      <c r="N196" s="86">
        <v>0</v>
      </c>
      <c r="O196" s="86">
        <v>0</v>
      </c>
      <c r="P196" s="86">
        <v>0</v>
      </c>
    </row>
    <row r="197" spans="1:16" s="10" customFormat="1" ht="51">
      <c r="A197" s="53" t="s">
        <v>381</v>
      </c>
      <c r="B197" s="73">
        <v>925</v>
      </c>
      <c r="C197" s="73">
        <v>2</v>
      </c>
      <c r="D197" s="48" t="s">
        <v>48</v>
      </c>
      <c r="E197" s="48" t="s">
        <v>149</v>
      </c>
      <c r="F197" s="48" t="s">
        <v>8</v>
      </c>
      <c r="G197" s="48" t="s">
        <v>80</v>
      </c>
      <c r="H197" s="48" t="s">
        <v>40</v>
      </c>
      <c r="I197" s="48" t="s">
        <v>156</v>
      </c>
      <c r="J197" s="53" t="s">
        <v>9</v>
      </c>
      <c r="K197" s="73" t="s">
        <v>0</v>
      </c>
      <c r="L197" s="86">
        <v>90141.9</v>
      </c>
      <c r="M197" s="86">
        <v>36934.121200000001</v>
      </c>
      <c r="N197" s="86">
        <v>90141.9</v>
      </c>
      <c r="O197" s="86">
        <v>93889.2</v>
      </c>
      <c r="P197" s="86">
        <v>95813.3</v>
      </c>
    </row>
    <row r="198" spans="1:16" s="10" customFormat="1" ht="89.25">
      <c r="A198" s="53" t="s">
        <v>381</v>
      </c>
      <c r="B198" s="73">
        <v>925</v>
      </c>
      <c r="C198" s="73">
        <v>2</v>
      </c>
      <c r="D198" s="48" t="s">
        <v>48</v>
      </c>
      <c r="E198" s="48" t="s">
        <v>149</v>
      </c>
      <c r="F198" s="48" t="s">
        <v>10</v>
      </c>
      <c r="G198" s="48" t="s">
        <v>80</v>
      </c>
      <c r="H198" s="48" t="s">
        <v>40</v>
      </c>
      <c r="I198" s="48" t="s">
        <v>156</v>
      </c>
      <c r="J198" s="53" t="s">
        <v>11</v>
      </c>
      <c r="K198" s="73" t="s">
        <v>0</v>
      </c>
      <c r="L198" s="86">
        <v>8918.6</v>
      </c>
      <c r="M198" s="86">
        <v>1618.5327400000001</v>
      </c>
      <c r="N198" s="86">
        <v>8918.6</v>
      </c>
      <c r="O198" s="86">
        <v>8918.6</v>
      </c>
      <c r="P198" s="86">
        <v>8918.6</v>
      </c>
    </row>
    <row r="199" spans="1:16" s="10" customFormat="1" ht="63.75">
      <c r="A199" s="53" t="s">
        <v>381</v>
      </c>
      <c r="B199" s="73">
        <v>921</v>
      </c>
      <c r="C199" s="73">
        <v>2</v>
      </c>
      <c r="D199" s="48" t="s">
        <v>48</v>
      </c>
      <c r="E199" s="48" t="s">
        <v>181</v>
      </c>
      <c r="F199" s="48" t="s">
        <v>182</v>
      </c>
      <c r="G199" s="48" t="s">
        <v>80</v>
      </c>
      <c r="H199" s="48" t="s">
        <v>40</v>
      </c>
      <c r="I199" s="48" t="s">
        <v>156</v>
      </c>
      <c r="J199" s="53" t="s">
        <v>5</v>
      </c>
      <c r="K199" s="73" t="s">
        <v>244</v>
      </c>
      <c r="L199" s="86">
        <v>10813.4</v>
      </c>
      <c r="M199" s="86">
        <v>0</v>
      </c>
      <c r="N199" s="86">
        <v>10813.4</v>
      </c>
      <c r="O199" s="86">
        <v>12358.2</v>
      </c>
      <c r="P199" s="86">
        <v>12358.2</v>
      </c>
    </row>
    <row r="200" spans="1:16" s="10" customFormat="1" ht="63.75">
      <c r="A200" s="53" t="s">
        <v>381</v>
      </c>
      <c r="B200" s="73">
        <v>902</v>
      </c>
      <c r="C200" s="73">
        <v>2</v>
      </c>
      <c r="D200" s="48" t="s">
        <v>48</v>
      </c>
      <c r="E200" s="48" t="s">
        <v>181</v>
      </c>
      <c r="F200" s="48" t="s">
        <v>68</v>
      </c>
      <c r="G200" s="48" t="s">
        <v>80</v>
      </c>
      <c r="H200" s="48" t="s">
        <v>40</v>
      </c>
      <c r="I200" s="48" t="s">
        <v>156</v>
      </c>
      <c r="J200" s="37" t="s">
        <v>184</v>
      </c>
      <c r="K200" s="73" t="s">
        <v>3</v>
      </c>
      <c r="L200" s="86">
        <v>13.1</v>
      </c>
      <c r="M200" s="86">
        <v>1.6</v>
      </c>
      <c r="N200" s="86">
        <v>13.1</v>
      </c>
      <c r="O200" s="86">
        <v>97.9</v>
      </c>
      <c r="P200" s="86">
        <v>5.7</v>
      </c>
    </row>
    <row r="201" spans="1:16" s="10" customFormat="1" ht="38.25">
      <c r="A201" s="53" t="s">
        <v>381</v>
      </c>
      <c r="B201" s="73">
        <v>902</v>
      </c>
      <c r="C201" s="73">
        <v>2</v>
      </c>
      <c r="D201" s="48" t="s">
        <v>48</v>
      </c>
      <c r="E201" s="48" t="s">
        <v>181</v>
      </c>
      <c r="F201" s="48" t="s">
        <v>212</v>
      </c>
      <c r="G201" s="48" t="s">
        <v>80</v>
      </c>
      <c r="H201" s="48" t="s">
        <v>40</v>
      </c>
      <c r="I201" s="48" t="s">
        <v>156</v>
      </c>
      <c r="J201" s="37" t="s">
        <v>218</v>
      </c>
      <c r="K201" s="73" t="s">
        <v>3</v>
      </c>
      <c r="L201" s="86">
        <v>1583.6</v>
      </c>
      <c r="M201" s="86">
        <v>0</v>
      </c>
      <c r="N201" s="86">
        <v>1583.6</v>
      </c>
      <c r="O201" s="86">
        <v>0</v>
      </c>
      <c r="P201" s="86">
        <v>0</v>
      </c>
    </row>
    <row r="202" spans="1:16" s="10" customFormat="1">
      <c r="A202" s="56" t="s">
        <v>250</v>
      </c>
      <c r="B202" s="73"/>
      <c r="C202" s="54">
        <v>2</v>
      </c>
      <c r="D202" s="55" t="s">
        <v>48</v>
      </c>
      <c r="E202" s="55" t="s">
        <v>232</v>
      </c>
      <c r="F202" s="55" t="s">
        <v>39</v>
      </c>
      <c r="G202" s="55" t="s">
        <v>38</v>
      </c>
      <c r="H202" s="55" t="s">
        <v>40</v>
      </c>
      <c r="I202" s="55" t="s">
        <v>156</v>
      </c>
      <c r="J202" s="56" t="s">
        <v>250</v>
      </c>
      <c r="K202" s="73"/>
      <c r="L202" s="84">
        <f>SUM(L203:L208)</f>
        <v>41267</v>
      </c>
      <c r="M202" s="84">
        <f>SUM(M203:M208)</f>
        <v>23719.352999999999</v>
      </c>
      <c r="N202" s="84">
        <f>SUM(N203:N208)</f>
        <v>51067</v>
      </c>
      <c r="O202" s="84">
        <f>SUM(O203:O208)</f>
        <v>38435</v>
      </c>
      <c r="P202" s="84">
        <f>SUM(P203:P208)</f>
        <v>0</v>
      </c>
    </row>
    <row r="203" spans="1:16" s="10" customFormat="1" ht="63.75">
      <c r="A203" s="53" t="s">
        <v>381</v>
      </c>
      <c r="B203" s="73">
        <v>905</v>
      </c>
      <c r="C203" s="73">
        <v>2</v>
      </c>
      <c r="D203" s="48" t="s">
        <v>48</v>
      </c>
      <c r="E203" s="48" t="s">
        <v>232</v>
      </c>
      <c r="F203" s="48" t="s">
        <v>50</v>
      </c>
      <c r="G203" s="48" t="s">
        <v>80</v>
      </c>
      <c r="H203" s="48" t="s">
        <v>40</v>
      </c>
      <c r="I203" s="48" t="s">
        <v>156</v>
      </c>
      <c r="J203" s="53" t="s">
        <v>12</v>
      </c>
      <c r="K203" s="73" t="s">
        <v>151</v>
      </c>
      <c r="L203" s="86">
        <v>739</v>
      </c>
      <c r="M203" s="86">
        <v>301.55500000000001</v>
      </c>
      <c r="N203" s="86">
        <v>739</v>
      </c>
      <c r="O203" s="86">
        <v>0</v>
      </c>
      <c r="P203" s="86">
        <v>0</v>
      </c>
    </row>
    <row r="204" spans="1:16" s="10" customFormat="1" ht="63.75">
      <c r="A204" s="53" t="s">
        <v>381</v>
      </c>
      <c r="B204" s="73">
        <v>910</v>
      </c>
      <c r="C204" s="73">
        <v>2</v>
      </c>
      <c r="D204" s="48" t="s">
        <v>48</v>
      </c>
      <c r="E204" s="48" t="s">
        <v>232</v>
      </c>
      <c r="F204" s="48" t="s">
        <v>50</v>
      </c>
      <c r="G204" s="48" t="s">
        <v>80</v>
      </c>
      <c r="H204" s="48" t="s">
        <v>40</v>
      </c>
      <c r="I204" s="48" t="s">
        <v>156</v>
      </c>
      <c r="J204" s="53" t="s">
        <v>12</v>
      </c>
      <c r="K204" s="73" t="s">
        <v>13</v>
      </c>
      <c r="L204" s="86">
        <v>739</v>
      </c>
      <c r="M204" s="86">
        <v>285.88</v>
      </c>
      <c r="N204" s="86">
        <v>739</v>
      </c>
      <c r="O204" s="86">
        <v>0</v>
      </c>
      <c r="P204" s="86">
        <v>0</v>
      </c>
    </row>
    <row r="205" spans="1:16" s="10" customFormat="1" ht="63.75">
      <c r="A205" s="53" t="s">
        <v>381</v>
      </c>
      <c r="B205" s="73">
        <v>924</v>
      </c>
      <c r="C205" s="73">
        <v>2</v>
      </c>
      <c r="D205" s="48" t="s">
        <v>48</v>
      </c>
      <c r="E205" s="48" t="s">
        <v>232</v>
      </c>
      <c r="F205" s="48" t="s">
        <v>50</v>
      </c>
      <c r="G205" s="48" t="s">
        <v>80</v>
      </c>
      <c r="H205" s="48" t="s">
        <v>40</v>
      </c>
      <c r="I205" s="48" t="s">
        <v>156</v>
      </c>
      <c r="J205" s="53" t="s">
        <v>12</v>
      </c>
      <c r="K205" s="73" t="s">
        <v>273</v>
      </c>
      <c r="L205" s="86">
        <v>1354</v>
      </c>
      <c r="M205" s="86">
        <v>541.51800000000003</v>
      </c>
      <c r="N205" s="86">
        <v>1354</v>
      </c>
      <c r="O205" s="86">
        <v>0</v>
      </c>
      <c r="P205" s="86">
        <v>0</v>
      </c>
    </row>
    <row r="206" spans="1:16" s="10" customFormat="1" ht="76.5">
      <c r="A206" s="53" t="s">
        <v>381</v>
      </c>
      <c r="B206" s="73">
        <v>925</v>
      </c>
      <c r="C206" s="73">
        <v>2</v>
      </c>
      <c r="D206" s="48" t="s">
        <v>48</v>
      </c>
      <c r="E206" s="48" t="s">
        <v>213</v>
      </c>
      <c r="F206" s="48" t="s">
        <v>214</v>
      </c>
      <c r="G206" s="48" t="s">
        <v>80</v>
      </c>
      <c r="H206" s="48" t="s">
        <v>40</v>
      </c>
      <c r="I206" s="48" t="s">
        <v>156</v>
      </c>
      <c r="J206" s="53" t="s">
        <v>216</v>
      </c>
      <c r="K206" s="73" t="s">
        <v>0</v>
      </c>
      <c r="L206" s="86">
        <v>38435</v>
      </c>
      <c r="M206" s="86">
        <v>12790.4</v>
      </c>
      <c r="N206" s="86">
        <v>38435</v>
      </c>
      <c r="O206" s="86">
        <v>38435</v>
      </c>
      <c r="P206" s="86">
        <v>0</v>
      </c>
    </row>
    <row r="207" spans="1:16" s="10" customFormat="1" ht="38.25">
      <c r="A207" s="53" t="s">
        <v>381</v>
      </c>
      <c r="B207" s="73">
        <v>925</v>
      </c>
      <c r="C207" s="73">
        <v>2</v>
      </c>
      <c r="D207" s="48" t="s">
        <v>48</v>
      </c>
      <c r="E207" s="48" t="s">
        <v>215</v>
      </c>
      <c r="F207" s="48" t="s">
        <v>1</v>
      </c>
      <c r="G207" s="48" t="s">
        <v>80</v>
      </c>
      <c r="H207" s="48" t="s">
        <v>40</v>
      </c>
      <c r="I207" s="48" t="s">
        <v>156</v>
      </c>
      <c r="J207" s="53" t="s">
        <v>217</v>
      </c>
      <c r="K207" s="73" t="s">
        <v>0</v>
      </c>
      <c r="L207" s="86">
        <v>0</v>
      </c>
      <c r="M207" s="86">
        <v>9800</v>
      </c>
      <c r="N207" s="86">
        <v>9800</v>
      </c>
      <c r="O207" s="86">
        <v>0</v>
      </c>
      <c r="P207" s="86">
        <v>0</v>
      </c>
    </row>
    <row r="208" spans="1:16" s="10" customFormat="1" ht="38.25">
      <c r="A208" s="53" t="s">
        <v>381</v>
      </c>
      <c r="B208" s="73">
        <v>926</v>
      </c>
      <c r="C208" s="73">
        <v>2</v>
      </c>
      <c r="D208" s="48" t="s">
        <v>48</v>
      </c>
      <c r="E208" s="48" t="s">
        <v>215</v>
      </c>
      <c r="F208" s="48" t="s">
        <v>1</v>
      </c>
      <c r="G208" s="48" t="s">
        <v>80</v>
      </c>
      <c r="H208" s="48" t="s">
        <v>40</v>
      </c>
      <c r="I208" s="48" t="s">
        <v>156</v>
      </c>
      <c r="J208" s="53" t="s">
        <v>217</v>
      </c>
      <c r="K208" s="73" t="s">
        <v>4</v>
      </c>
      <c r="L208" s="86">
        <v>0</v>
      </c>
      <c r="M208" s="86">
        <v>0</v>
      </c>
      <c r="N208" s="86">
        <v>0</v>
      </c>
      <c r="O208" s="86">
        <v>0</v>
      </c>
      <c r="P208" s="86">
        <v>0</v>
      </c>
    </row>
    <row r="209" spans="1:20" s="10" customFormat="1" ht="30" customHeight="1">
      <c r="A209" s="88" t="s">
        <v>259</v>
      </c>
      <c r="B209" s="89"/>
      <c r="C209" s="89">
        <v>2</v>
      </c>
      <c r="D209" s="90" t="s">
        <v>88</v>
      </c>
      <c r="E209" s="90" t="s">
        <v>38</v>
      </c>
      <c r="F209" s="90" t="s">
        <v>39</v>
      </c>
      <c r="G209" s="90" t="s">
        <v>38</v>
      </c>
      <c r="H209" s="90" t="s">
        <v>40</v>
      </c>
      <c r="I209" s="90" t="s">
        <v>39</v>
      </c>
      <c r="J209" s="88" t="s">
        <v>259</v>
      </c>
      <c r="K209" s="89"/>
      <c r="L209" s="91">
        <f>SUM(L210)</f>
        <v>0</v>
      </c>
      <c r="M209" s="91">
        <f>SUM(M210)</f>
        <v>200</v>
      </c>
      <c r="N209" s="91">
        <f>SUM(N210)</f>
        <v>200</v>
      </c>
      <c r="O209" s="91">
        <f>SUM(O210)</f>
        <v>0</v>
      </c>
      <c r="P209" s="91">
        <f>SUM(P210)</f>
        <v>0</v>
      </c>
    </row>
    <row r="210" spans="1:20" s="10" customFormat="1" ht="47.25" customHeight="1">
      <c r="A210" s="53" t="s">
        <v>274</v>
      </c>
      <c r="B210" s="73">
        <v>925</v>
      </c>
      <c r="C210" s="73">
        <v>2</v>
      </c>
      <c r="D210" s="48" t="s">
        <v>88</v>
      </c>
      <c r="E210" s="48" t="s">
        <v>80</v>
      </c>
      <c r="F210" s="48" t="s">
        <v>55</v>
      </c>
      <c r="G210" s="48" t="s">
        <v>80</v>
      </c>
      <c r="H210" s="48" t="s">
        <v>40</v>
      </c>
      <c r="I210" s="48" t="s">
        <v>156</v>
      </c>
      <c r="J210" s="53" t="s">
        <v>260</v>
      </c>
      <c r="K210" s="73" t="s">
        <v>0</v>
      </c>
      <c r="L210" s="86">
        <v>0</v>
      </c>
      <c r="M210" s="86">
        <v>200</v>
      </c>
      <c r="N210" s="86">
        <v>200</v>
      </c>
      <c r="O210" s="86">
        <v>0</v>
      </c>
      <c r="P210" s="86">
        <v>0</v>
      </c>
    </row>
    <row r="211" spans="1:20" s="9" customFormat="1" ht="76.5">
      <c r="A211" s="34" t="s">
        <v>381</v>
      </c>
      <c r="B211" s="35"/>
      <c r="C211" s="36">
        <v>2</v>
      </c>
      <c r="D211" s="35" t="s">
        <v>178</v>
      </c>
      <c r="E211" s="35" t="s">
        <v>38</v>
      </c>
      <c r="F211" s="35" t="s">
        <v>39</v>
      </c>
      <c r="G211" s="35" t="s">
        <v>80</v>
      </c>
      <c r="H211" s="35" t="s">
        <v>40</v>
      </c>
      <c r="I211" s="48" t="s">
        <v>39</v>
      </c>
      <c r="J211" s="34" t="s">
        <v>251</v>
      </c>
      <c r="K211" s="36"/>
      <c r="L211" s="83">
        <f>SUM(L212:L214)</f>
        <v>0</v>
      </c>
      <c r="M211" s="83">
        <f>SUM(M212:M214)</f>
        <v>53826.851360000001</v>
      </c>
      <c r="N211" s="83">
        <f>SUM(N212:N214)</f>
        <v>53826.85</v>
      </c>
      <c r="O211" s="83">
        <f>SUM(O212:O215)</f>
        <v>0</v>
      </c>
      <c r="P211" s="83">
        <f>SUM(P212:P215)</f>
        <v>0</v>
      </c>
    </row>
    <row r="212" spans="1:20" s="10" customFormat="1" ht="38.25">
      <c r="A212" s="53" t="s">
        <v>381</v>
      </c>
      <c r="B212" s="73">
        <v>925</v>
      </c>
      <c r="C212" s="73">
        <v>2</v>
      </c>
      <c r="D212" s="48" t="s">
        <v>178</v>
      </c>
      <c r="E212" s="48" t="s">
        <v>80</v>
      </c>
      <c r="F212" s="48" t="s">
        <v>45</v>
      </c>
      <c r="G212" s="48" t="s">
        <v>80</v>
      </c>
      <c r="H212" s="48" t="s">
        <v>40</v>
      </c>
      <c r="I212" s="48" t="s">
        <v>156</v>
      </c>
      <c r="J212" s="53" t="s">
        <v>252</v>
      </c>
      <c r="K212" s="73" t="s">
        <v>0</v>
      </c>
      <c r="L212" s="86">
        <v>0</v>
      </c>
      <c r="M212" s="86">
        <v>53826.851360000001</v>
      </c>
      <c r="N212" s="86">
        <v>53826.85</v>
      </c>
      <c r="O212" s="86">
        <v>0</v>
      </c>
      <c r="P212" s="86">
        <v>0</v>
      </c>
    </row>
    <row r="213" spans="1:20" s="10" customFormat="1" ht="38.25">
      <c r="A213" s="53" t="s">
        <v>381</v>
      </c>
      <c r="B213" s="73">
        <v>926</v>
      </c>
      <c r="C213" s="73">
        <v>2</v>
      </c>
      <c r="D213" s="48" t="s">
        <v>178</v>
      </c>
      <c r="E213" s="48" t="s">
        <v>80</v>
      </c>
      <c r="F213" s="48" t="s">
        <v>45</v>
      </c>
      <c r="G213" s="48" t="s">
        <v>80</v>
      </c>
      <c r="H213" s="48" t="s">
        <v>40</v>
      </c>
      <c r="I213" s="48" t="s">
        <v>156</v>
      </c>
      <c r="J213" s="53" t="s">
        <v>252</v>
      </c>
      <c r="K213" s="73" t="s">
        <v>4</v>
      </c>
      <c r="L213" s="86">
        <v>0</v>
      </c>
      <c r="M213" s="86">
        <v>0</v>
      </c>
      <c r="N213" s="86">
        <v>0</v>
      </c>
      <c r="O213" s="86">
        <v>0</v>
      </c>
      <c r="P213" s="86">
        <v>0</v>
      </c>
    </row>
    <row r="214" spans="1:20" s="10" customFormat="1" ht="38.25">
      <c r="A214" s="53" t="s">
        <v>381</v>
      </c>
      <c r="B214" s="73">
        <v>926</v>
      </c>
      <c r="C214" s="73">
        <v>2</v>
      </c>
      <c r="D214" s="48" t="s">
        <v>178</v>
      </c>
      <c r="E214" s="48" t="s">
        <v>80</v>
      </c>
      <c r="F214" s="48" t="s">
        <v>51</v>
      </c>
      <c r="G214" s="48" t="s">
        <v>80</v>
      </c>
      <c r="H214" s="48" t="s">
        <v>40</v>
      </c>
      <c r="I214" s="48" t="s">
        <v>156</v>
      </c>
      <c r="J214" s="53" t="s">
        <v>252</v>
      </c>
      <c r="K214" s="73" t="s">
        <v>4</v>
      </c>
      <c r="L214" s="86">
        <v>0</v>
      </c>
      <c r="M214" s="86">
        <v>0</v>
      </c>
      <c r="N214" s="86">
        <v>0</v>
      </c>
      <c r="O214" s="86">
        <v>0</v>
      </c>
      <c r="P214" s="86">
        <v>0</v>
      </c>
    </row>
    <row r="215" spans="1:20" s="9" customFormat="1" ht="51">
      <c r="A215" s="34" t="s">
        <v>381</v>
      </c>
      <c r="B215" s="35"/>
      <c r="C215" s="36">
        <v>2</v>
      </c>
      <c r="D215" s="35" t="s">
        <v>14</v>
      </c>
      <c r="E215" s="35" t="s">
        <v>38</v>
      </c>
      <c r="F215" s="35" t="s">
        <v>39</v>
      </c>
      <c r="G215" s="35" t="s">
        <v>80</v>
      </c>
      <c r="H215" s="35" t="s">
        <v>40</v>
      </c>
      <c r="I215" s="48" t="s">
        <v>39</v>
      </c>
      <c r="J215" s="34" t="s">
        <v>15</v>
      </c>
      <c r="K215" s="36"/>
      <c r="L215" s="83">
        <f>SUM(L218:L220)</f>
        <v>0</v>
      </c>
      <c r="M215" s="83">
        <f>SUM(M216:M220)</f>
        <v>-51722.99598</v>
      </c>
      <c r="N215" s="83">
        <f>SUM(N216:N220)</f>
        <v>-51723</v>
      </c>
      <c r="O215" s="83">
        <f>SUM(O216:O220)</f>
        <v>0</v>
      </c>
      <c r="P215" s="83">
        <f>SUM(P216:P220)</f>
        <v>0</v>
      </c>
    </row>
    <row r="216" spans="1:20" s="9" customFormat="1" ht="89.25">
      <c r="A216" s="53" t="s">
        <v>59</v>
      </c>
      <c r="B216" s="73">
        <v>925</v>
      </c>
      <c r="C216" s="73">
        <v>2</v>
      </c>
      <c r="D216" s="48" t="s">
        <v>14</v>
      </c>
      <c r="E216" s="48" t="s">
        <v>147</v>
      </c>
      <c r="F216" s="48" t="s">
        <v>211</v>
      </c>
      <c r="G216" s="48" t="s">
        <v>80</v>
      </c>
      <c r="H216" s="48" t="s">
        <v>40</v>
      </c>
      <c r="I216" s="48" t="s">
        <v>156</v>
      </c>
      <c r="J216" s="53" t="s">
        <v>59</v>
      </c>
      <c r="K216" s="73" t="s">
        <v>0</v>
      </c>
      <c r="L216" s="86">
        <v>0</v>
      </c>
      <c r="M216" s="86">
        <v>-4897.6411399999997</v>
      </c>
      <c r="N216" s="86">
        <v>-4897.6400000000003</v>
      </c>
      <c r="O216" s="86">
        <v>0</v>
      </c>
      <c r="P216" s="86">
        <v>0</v>
      </c>
    </row>
    <row r="217" spans="1:20" s="9" customFormat="1" ht="102">
      <c r="A217" s="53" t="s">
        <v>60</v>
      </c>
      <c r="B217" s="73">
        <v>925</v>
      </c>
      <c r="C217" s="73">
        <v>2</v>
      </c>
      <c r="D217" s="48" t="s">
        <v>14</v>
      </c>
      <c r="E217" s="48" t="s">
        <v>213</v>
      </c>
      <c r="F217" s="48" t="s">
        <v>214</v>
      </c>
      <c r="G217" s="48" t="s">
        <v>80</v>
      </c>
      <c r="H217" s="48" t="s">
        <v>40</v>
      </c>
      <c r="I217" s="48" t="s">
        <v>156</v>
      </c>
      <c r="J217" s="53" t="s">
        <v>60</v>
      </c>
      <c r="K217" s="73" t="s">
        <v>0</v>
      </c>
      <c r="L217" s="86">
        <v>0</v>
      </c>
      <c r="M217" s="86">
        <v>-559.47798999999998</v>
      </c>
      <c r="N217" s="86">
        <v>-559.48</v>
      </c>
      <c r="O217" s="86">
        <v>0</v>
      </c>
      <c r="P217" s="86">
        <v>0</v>
      </c>
    </row>
    <row r="218" spans="1:20" s="10" customFormat="1" ht="51">
      <c r="A218" s="53" t="s">
        <v>381</v>
      </c>
      <c r="B218" s="73">
        <v>925</v>
      </c>
      <c r="C218" s="73">
        <v>2</v>
      </c>
      <c r="D218" s="48" t="s">
        <v>14</v>
      </c>
      <c r="E218" s="48" t="s">
        <v>183</v>
      </c>
      <c r="F218" s="48" t="s">
        <v>45</v>
      </c>
      <c r="G218" s="48" t="s">
        <v>80</v>
      </c>
      <c r="H218" s="48" t="s">
        <v>40</v>
      </c>
      <c r="I218" s="48" t="s">
        <v>156</v>
      </c>
      <c r="J218" s="53" t="s">
        <v>253</v>
      </c>
      <c r="K218" s="73" t="s">
        <v>0</v>
      </c>
      <c r="L218" s="86">
        <v>0</v>
      </c>
      <c r="M218" s="86">
        <v>-46265.876850000001</v>
      </c>
      <c r="N218" s="86">
        <v>-46265.88</v>
      </c>
      <c r="O218" s="86">
        <v>0</v>
      </c>
      <c r="P218" s="86">
        <v>0</v>
      </c>
    </row>
    <row r="219" spans="1:20" s="10" customFormat="1" ht="51">
      <c r="A219" s="53" t="s">
        <v>381</v>
      </c>
      <c r="B219" s="73">
        <v>926</v>
      </c>
      <c r="C219" s="73">
        <v>2</v>
      </c>
      <c r="D219" s="48" t="s">
        <v>14</v>
      </c>
      <c r="E219" s="48" t="s">
        <v>183</v>
      </c>
      <c r="F219" s="48" t="s">
        <v>45</v>
      </c>
      <c r="G219" s="48" t="s">
        <v>80</v>
      </c>
      <c r="H219" s="48" t="s">
        <v>40</v>
      </c>
      <c r="I219" s="48" t="s">
        <v>156</v>
      </c>
      <c r="J219" s="53" t="s">
        <v>253</v>
      </c>
      <c r="K219" s="73" t="s">
        <v>4</v>
      </c>
      <c r="L219" s="86">
        <v>0</v>
      </c>
      <c r="M219" s="86">
        <v>0</v>
      </c>
      <c r="N219" s="86">
        <v>0</v>
      </c>
      <c r="O219" s="86">
        <v>0</v>
      </c>
      <c r="P219" s="86">
        <v>0</v>
      </c>
    </row>
    <row r="220" spans="1:20" s="10" customFormat="1" ht="51">
      <c r="A220" s="53" t="s">
        <v>381</v>
      </c>
      <c r="B220" s="73">
        <v>929</v>
      </c>
      <c r="C220" s="73">
        <v>2</v>
      </c>
      <c r="D220" s="48" t="s">
        <v>14</v>
      </c>
      <c r="E220" s="48" t="s">
        <v>183</v>
      </c>
      <c r="F220" s="48" t="s">
        <v>45</v>
      </c>
      <c r="G220" s="48" t="s">
        <v>80</v>
      </c>
      <c r="H220" s="48" t="s">
        <v>40</v>
      </c>
      <c r="I220" s="48" t="s">
        <v>156</v>
      </c>
      <c r="J220" s="53" t="s">
        <v>253</v>
      </c>
      <c r="K220" s="73" t="s">
        <v>243</v>
      </c>
      <c r="L220" s="86">
        <v>0</v>
      </c>
      <c r="M220" s="86">
        <v>0</v>
      </c>
      <c r="N220" s="86">
        <v>0</v>
      </c>
      <c r="O220" s="86">
        <v>0</v>
      </c>
      <c r="P220" s="86">
        <v>0</v>
      </c>
    </row>
    <row r="221" spans="1:20" s="3" customFormat="1">
      <c r="A221" s="38"/>
      <c r="B221" s="39"/>
      <c r="C221" s="39"/>
      <c r="D221" s="39"/>
      <c r="E221" s="39"/>
      <c r="F221" s="39"/>
      <c r="G221" s="39"/>
      <c r="H221" s="39"/>
      <c r="I221" s="39"/>
      <c r="J221" s="38"/>
      <c r="K221" s="104"/>
      <c r="L221" s="105"/>
      <c r="M221" s="105"/>
      <c r="N221" s="105"/>
      <c r="O221" s="105"/>
      <c r="P221" s="105"/>
    </row>
    <row r="222" spans="1:20" s="3" customFormat="1">
      <c r="A222" s="38"/>
      <c r="B222" s="39"/>
      <c r="C222" s="39"/>
      <c r="D222" s="39"/>
      <c r="E222" s="39"/>
      <c r="F222" s="39"/>
      <c r="G222" s="39"/>
      <c r="H222" s="39"/>
      <c r="I222" s="39"/>
      <c r="J222" s="38"/>
      <c r="K222" s="104"/>
      <c r="L222" s="105"/>
      <c r="M222" s="105"/>
      <c r="N222" s="105"/>
      <c r="O222" s="105"/>
      <c r="P222" s="105"/>
    </row>
    <row r="223" spans="1:20" s="3" customFormat="1">
      <c r="A223" s="38"/>
      <c r="B223" s="39"/>
      <c r="C223" s="39"/>
      <c r="D223" s="39"/>
      <c r="E223" s="39"/>
      <c r="F223" s="39"/>
      <c r="G223" s="39"/>
      <c r="H223" s="39"/>
      <c r="I223" s="39"/>
      <c r="J223" s="38"/>
      <c r="K223" s="104"/>
      <c r="L223" s="105"/>
      <c r="M223" s="105"/>
      <c r="N223" s="105"/>
      <c r="O223" s="105"/>
      <c r="P223" s="105"/>
    </row>
    <row r="224" spans="1:20" s="3" customFormat="1" ht="18.75">
      <c r="A224" s="44"/>
      <c r="B224" s="99" t="s">
        <v>224</v>
      </c>
      <c r="C224" s="99"/>
      <c r="D224" s="99"/>
      <c r="E224" s="99"/>
      <c r="F224" s="99"/>
      <c r="G224" s="99"/>
      <c r="H224" s="99"/>
      <c r="I224" s="99"/>
      <c r="J224" s="44"/>
      <c r="K224" s="106"/>
      <c r="L224" s="105"/>
      <c r="M224" s="105"/>
      <c r="N224" s="105"/>
      <c r="O224" s="105"/>
      <c r="P224" s="105"/>
      <c r="Q224" s="2"/>
      <c r="R224" s="2"/>
      <c r="S224" s="2"/>
      <c r="T224" s="2"/>
    </row>
    <row r="225" spans="1:16" ht="18.75">
      <c r="A225" s="44"/>
      <c r="B225" s="99"/>
      <c r="C225" s="99"/>
      <c r="D225" s="99"/>
      <c r="E225" s="99"/>
      <c r="F225" s="99"/>
      <c r="G225" s="99"/>
      <c r="H225" s="99"/>
      <c r="I225" s="99"/>
      <c r="J225" s="44"/>
      <c r="K225" s="106"/>
      <c r="L225" s="105"/>
      <c r="M225" s="105"/>
      <c r="N225" s="105"/>
      <c r="O225" s="105"/>
      <c r="P225" s="105"/>
    </row>
    <row r="226" spans="1:16" ht="18.75">
      <c r="A226" s="44"/>
      <c r="B226" s="99"/>
      <c r="C226" s="99"/>
      <c r="D226" s="99"/>
      <c r="E226" s="99"/>
      <c r="F226" s="99"/>
      <c r="G226" s="99"/>
      <c r="H226" s="99"/>
      <c r="I226" s="99"/>
      <c r="J226" s="44"/>
      <c r="K226" s="44"/>
      <c r="L226" s="39"/>
      <c r="M226" s="39"/>
      <c r="N226" s="39"/>
      <c r="O226" s="39"/>
      <c r="P226" s="39"/>
    </row>
    <row r="227" spans="1:16" ht="18.75">
      <c r="A227" s="44"/>
      <c r="B227" s="99" t="s">
        <v>223</v>
      </c>
      <c r="C227" s="99"/>
      <c r="D227" s="99"/>
      <c r="E227" s="99"/>
      <c r="F227" s="99"/>
      <c r="G227" s="99"/>
      <c r="H227" s="99"/>
      <c r="I227" s="99"/>
      <c r="J227" s="44"/>
      <c r="K227" s="44"/>
      <c r="L227" s="39"/>
      <c r="M227" s="39"/>
      <c r="N227" s="39"/>
      <c r="O227" s="39"/>
      <c r="P227" s="39"/>
    </row>
    <row r="228" spans="1:16" ht="18.75">
      <c r="A228" s="44"/>
      <c r="B228" s="99"/>
      <c r="C228" s="99"/>
      <c r="D228" s="99"/>
      <c r="E228" s="99"/>
      <c r="F228" s="99"/>
      <c r="G228" s="99"/>
      <c r="H228" s="99"/>
      <c r="I228" s="99"/>
      <c r="J228" s="44"/>
      <c r="K228" s="44"/>
      <c r="L228" s="39"/>
      <c r="M228" s="39"/>
      <c r="N228" s="39"/>
      <c r="O228" s="39"/>
      <c r="P228" s="39"/>
    </row>
    <row r="229" spans="1:16" ht="18">
      <c r="A229" s="100"/>
      <c r="B229" s="101"/>
      <c r="C229" s="101"/>
      <c r="D229" s="101"/>
      <c r="E229" s="101"/>
      <c r="F229" s="101"/>
      <c r="G229" s="101"/>
      <c r="H229" s="101"/>
      <c r="I229" s="101"/>
      <c r="J229" s="100"/>
      <c r="K229" s="100"/>
    </row>
    <row r="230" spans="1:16" ht="18.75">
      <c r="A230" s="44"/>
      <c r="B230" s="99" t="s">
        <v>222</v>
      </c>
      <c r="C230" s="99"/>
      <c r="D230" s="99"/>
      <c r="E230" s="99"/>
      <c r="F230" s="99"/>
      <c r="G230" s="99"/>
      <c r="H230" s="99"/>
      <c r="I230" s="99"/>
      <c r="J230" s="44"/>
      <c r="K230" s="44"/>
      <c r="L230" s="39" t="s">
        <v>174</v>
      </c>
      <c r="M230" s="39"/>
      <c r="N230" s="39"/>
      <c r="O230" s="39"/>
      <c r="P230" s="39"/>
    </row>
    <row r="231" spans="1:16" ht="18.75">
      <c r="A231" s="44"/>
      <c r="B231" s="99"/>
      <c r="C231" s="99"/>
      <c r="D231" s="99"/>
      <c r="E231" s="99"/>
      <c r="F231" s="99"/>
      <c r="G231" s="99"/>
      <c r="H231" s="99"/>
      <c r="I231" s="99"/>
      <c r="J231" s="44"/>
      <c r="K231" s="44"/>
      <c r="L231" s="39"/>
      <c r="M231" s="39"/>
      <c r="N231" s="39"/>
      <c r="O231" s="39"/>
      <c r="P231" s="39"/>
    </row>
    <row r="232" spans="1:16" ht="18.75">
      <c r="A232" s="44"/>
      <c r="B232" s="99" t="s">
        <v>221</v>
      </c>
      <c r="C232" s="99"/>
      <c r="D232" s="99"/>
      <c r="E232" s="99"/>
      <c r="F232" s="99"/>
      <c r="G232" s="99"/>
      <c r="H232" s="99"/>
      <c r="I232" s="99"/>
      <c r="J232" s="44"/>
      <c r="K232" s="44"/>
      <c r="L232" s="39"/>
      <c r="M232" s="39"/>
      <c r="N232" s="39"/>
      <c r="O232" s="39"/>
      <c r="P232" s="39"/>
    </row>
    <row r="233" spans="1:16" ht="18.75">
      <c r="A233" s="44"/>
      <c r="B233" s="99"/>
      <c r="C233" s="99"/>
      <c r="D233" s="99"/>
      <c r="E233" s="99"/>
      <c r="F233" s="99"/>
      <c r="G233" s="99"/>
      <c r="H233" s="99"/>
      <c r="I233" s="99"/>
      <c r="J233" s="44"/>
      <c r="K233" s="44"/>
      <c r="L233" s="39"/>
      <c r="M233" s="39"/>
      <c r="N233" s="39"/>
      <c r="O233" s="39"/>
      <c r="P233" s="39"/>
    </row>
    <row r="234" spans="1:16" ht="14.25">
      <c r="A234" s="38"/>
      <c r="B234" s="39"/>
      <c r="C234" s="39"/>
      <c r="D234" s="39"/>
      <c r="E234" s="39"/>
      <c r="F234" s="39"/>
      <c r="G234" s="39"/>
      <c r="H234" s="39"/>
      <c r="I234" s="39"/>
      <c r="J234" s="38"/>
      <c r="K234" s="38"/>
      <c r="L234" s="39"/>
      <c r="M234" s="39"/>
      <c r="N234" s="39"/>
      <c r="O234" s="39"/>
      <c r="P234" s="39"/>
    </row>
    <row r="235" spans="1:16" ht="14.25">
      <c r="A235" s="38"/>
      <c r="B235" s="39"/>
      <c r="C235" s="39"/>
      <c r="D235" s="39"/>
      <c r="E235" s="39"/>
      <c r="F235" s="39"/>
      <c r="G235" s="39"/>
      <c r="H235" s="39"/>
      <c r="I235" s="39"/>
      <c r="J235" s="38"/>
      <c r="K235" s="38"/>
      <c r="L235" s="39"/>
      <c r="M235" s="39"/>
      <c r="N235" s="39"/>
      <c r="O235" s="39"/>
      <c r="P235" s="39"/>
    </row>
    <row r="236" spans="1:16" ht="14.25">
      <c r="A236" s="38"/>
      <c r="B236" s="39"/>
      <c r="C236" s="39"/>
      <c r="D236" s="39"/>
      <c r="E236" s="39"/>
      <c r="F236" s="39"/>
      <c r="G236" s="39"/>
      <c r="H236" s="39"/>
      <c r="I236" s="39"/>
      <c r="J236" s="38"/>
      <c r="K236" s="38"/>
      <c r="L236" s="39"/>
      <c r="M236" s="39"/>
      <c r="N236" s="39"/>
      <c r="O236" s="39"/>
      <c r="P236" s="39"/>
    </row>
    <row r="237" spans="1:16" ht="14.25">
      <c r="A237" s="38"/>
      <c r="B237" s="39"/>
      <c r="C237" s="39"/>
      <c r="D237" s="39"/>
      <c r="E237" s="39"/>
      <c r="F237" s="39"/>
      <c r="G237" s="39"/>
      <c r="H237" s="39"/>
      <c r="I237" s="39"/>
      <c r="J237" s="38"/>
      <c r="K237" s="38"/>
      <c r="L237" s="39"/>
      <c r="M237" s="39"/>
      <c r="N237" s="39"/>
      <c r="O237" s="39"/>
      <c r="P237" s="39"/>
    </row>
    <row r="238" spans="1:16" ht="14.25">
      <c r="A238" s="38"/>
      <c r="B238" s="39"/>
      <c r="C238" s="39"/>
      <c r="D238" s="39"/>
      <c r="E238" s="39"/>
      <c r="F238" s="39"/>
      <c r="G238" s="39"/>
      <c r="H238" s="39"/>
      <c r="I238" s="39"/>
      <c r="J238" s="38"/>
      <c r="K238" s="38"/>
      <c r="L238" s="39"/>
      <c r="M238" s="39"/>
      <c r="N238" s="39"/>
      <c r="O238" s="39"/>
      <c r="P238" s="39"/>
    </row>
    <row r="239" spans="1:16" ht="14.25">
      <c r="A239" s="38"/>
      <c r="B239" s="39"/>
      <c r="C239" s="39"/>
      <c r="D239" s="39"/>
      <c r="E239" s="39"/>
      <c r="F239" s="39"/>
      <c r="G239" s="39"/>
      <c r="H239" s="39"/>
      <c r="I239" s="39"/>
      <c r="J239" s="38"/>
      <c r="K239" s="38"/>
      <c r="L239" s="39"/>
      <c r="M239" s="39"/>
      <c r="N239" s="39"/>
      <c r="O239" s="39"/>
      <c r="P239" s="39"/>
    </row>
    <row r="240" spans="1:16" ht="14.25">
      <c r="A240" s="38"/>
      <c r="B240" s="39"/>
      <c r="C240" s="39"/>
      <c r="D240" s="39"/>
      <c r="E240" s="39"/>
      <c r="F240" s="39"/>
      <c r="G240" s="39"/>
      <c r="H240" s="39"/>
      <c r="I240" s="39"/>
      <c r="J240" s="38"/>
      <c r="K240" s="38"/>
      <c r="L240" s="39"/>
      <c r="M240" s="39"/>
      <c r="N240" s="39"/>
      <c r="O240" s="39"/>
      <c r="P240" s="39"/>
    </row>
    <row r="241" spans="1:16" ht="14.25">
      <c r="A241" s="38"/>
      <c r="B241" s="39"/>
      <c r="C241" s="39"/>
      <c r="D241" s="39"/>
      <c r="E241" s="39"/>
      <c r="F241" s="39"/>
      <c r="G241" s="39"/>
      <c r="H241" s="39"/>
      <c r="I241" s="39"/>
      <c r="J241" s="38"/>
      <c r="K241" s="38"/>
      <c r="L241" s="39"/>
      <c r="M241" s="39"/>
      <c r="N241" s="39"/>
      <c r="O241" s="39"/>
      <c r="P241" s="39"/>
    </row>
    <row r="242" spans="1:16" ht="14.25">
      <c r="A242" s="38"/>
      <c r="B242" s="39"/>
      <c r="C242" s="39"/>
      <c r="D242" s="39"/>
      <c r="E242" s="39"/>
      <c r="F242" s="39"/>
      <c r="G242" s="39"/>
      <c r="H242" s="39"/>
      <c r="I242" s="39"/>
      <c r="J242" s="38"/>
      <c r="K242" s="38"/>
      <c r="L242" s="39"/>
      <c r="M242" s="39"/>
      <c r="N242" s="39"/>
      <c r="O242" s="39"/>
      <c r="P242" s="39"/>
    </row>
    <row r="243" spans="1:16" ht="14.25">
      <c r="A243" s="38"/>
      <c r="B243" s="39"/>
      <c r="C243" s="39"/>
      <c r="D243" s="39"/>
      <c r="E243" s="39"/>
      <c r="F243" s="39"/>
      <c r="G243" s="39"/>
      <c r="H243" s="39"/>
      <c r="I243" s="39"/>
      <c r="J243" s="38"/>
      <c r="K243" s="38"/>
      <c r="L243" s="39"/>
      <c r="M243" s="39"/>
      <c r="N243" s="39"/>
      <c r="O243" s="39"/>
      <c r="P243" s="39"/>
    </row>
    <row r="244" spans="1:16" ht="14.25">
      <c r="A244" s="38"/>
      <c r="B244" s="39"/>
      <c r="C244" s="39"/>
      <c r="D244" s="39"/>
      <c r="E244" s="39"/>
      <c r="F244" s="39"/>
      <c r="G244" s="39"/>
      <c r="H244" s="39"/>
      <c r="I244" s="39"/>
      <c r="J244" s="38"/>
      <c r="K244" s="38"/>
      <c r="L244" s="39"/>
      <c r="M244" s="39"/>
      <c r="N244" s="39"/>
      <c r="O244" s="39"/>
      <c r="P244" s="39"/>
    </row>
    <row r="245" spans="1:16" ht="14.25">
      <c r="A245" s="38"/>
      <c r="B245" s="39"/>
      <c r="C245" s="39"/>
      <c r="D245" s="39"/>
      <c r="E245" s="39"/>
      <c r="F245" s="39"/>
      <c r="G245" s="39"/>
      <c r="H245" s="39"/>
      <c r="I245" s="39"/>
      <c r="J245" s="38"/>
      <c r="K245" s="38"/>
      <c r="L245" s="39"/>
      <c r="M245" s="39"/>
      <c r="N245" s="39"/>
      <c r="O245" s="39"/>
      <c r="P245" s="39"/>
    </row>
    <row r="246" spans="1:16" ht="14.25">
      <c r="A246" s="38"/>
      <c r="B246" s="39"/>
      <c r="C246" s="39"/>
      <c r="D246" s="39"/>
      <c r="E246" s="39"/>
      <c r="F246" s="39"/>
      <c r="G246" s="39"/>
      <c r="H246" s="39"/>
      <c r="I246" s="39"/>
      <c r="J246" s="38"/>
      <c r="K246" s="38"/>
      <c r="L246" s="39"/>
      <c r="M246" s="39"/>
      <c r="N246" s="39"/>
      <c r="O246" s="39"/>
      <c r="P246" s="39"/>
    </row>
    <row r="247" spans="1:16" ht="14.25">
      <c r="A247" s="38"/>
      <c r="B247" s="39"/>
      <c r="C247" s="39"/>
      <c r="D247" s="39"/>
      <c r="E247" s="39"/>
      <c r="F247" s="39"/>
      <c r="G247" s="39"/>
      <c r="H247" s="39"/>
      <c r="I247" s="39"/>
      <c r="J247" s="38"/>
      <c r="K247" s="38"/>
      <c r="L247" s="39"/>
      <c r="M247" s="39"/>
      <c r="N247" s="39"/>
      <c r="O247" s="39"/>
      <c r="P247" s="39"/>
    </row>
    <row r="248" spans="1:16" ht="14.25">
      <c r="A248" s="38"/>
      <c r="B248" s="39"/>
      <c r="C248" s="39"/>
      <c r="D248" s="39"/>
      <c r="E248" s="39"/>
      <c r="F248" s="39"/>
      <c r="G248" s="39"/>
      <c r="H248" s="39"/>
      <c r="I248" s="39"/>
      <c r="J248" s="38"/>
      <c r="K248" s="38"/>
      <c r="L248" s="39"/>
      <c r="M248" s="39"/>
      <c r="N248" s="39"/>
      <c r="O248" s="39"/>
      <c r="P248" s="39"/>
    </row>
    <row r="249" spans="1:16" ht="14.25">
      <c r="A249" s="38"/>
      <c r="B249" s="39"/>
      <c r="C249" s="39"/>
      <c r="D249" s="39"/>
      <c r="E249" s="39"/>
      <c r="F249" s="39"/>
      <c r="G249" s="39"/>
      <c r="H249" s="39"/>
      <c r="I249" s="39"/>
      <c r="J249" s="38"/>
      <c r="K249" s="38"/>
      <c r="L249" s="39"/>
      <c r="M249" s="39"/>
      <c r="N249" s="39"/>
      <c r="O249" s="39"/>
      <c r="P249" s="39"/>
    </row>
    <row r="250" spans="1:16" ht="14.25">
      <c r="A250" s="38"/>
      <c r="B250" s="39"/>
      <c r="C250" s="39"/>
      <c r="D250" s="39"/>
      <c r="E250" s="39"/>
      <c r="F250" s="39"/>
      <c r="G250" s="39"/>
      <c r="H250" s="39"/>
      <c r="I250" s="39"/>
      <c r="J250" s="38"/>
      <c r="K250" s="38"/>
      <c r="L250" s="39"/>
      <c r="M250" s="39"/>
      <c r="N250" s="39"/>
      <c r="O250" s="39"/>
      <c r="P250" s="39"/>
    </row>
    <row r="251" spans="1:16" ht="14.25">
      <c r="A251" s="38"/>
      <c r="B251" s="39"/>
      <c r="C251" s="39"/>
      <c r="D251" s="39"/>
      <c r="E251" s="39"/>
      <c r="F251" s="39"/>
      <c r="G251" s="39"/>
      <c r="H251" s="39"/>
      <c r="I251" s="39"/>
      <c r="J251" s="38"/>
      <c r="K251" s="38"/>
      <c r="L251" s="39"/>
      <c r="M251" s="39"/>
      <c r="N251" s="39"/>
      <c r="O251" s="39"/>
      <c r="P251" s="39"/>
    </row>
    <row r="252" spans="1:16" ht="14.25">
      <c r="A252" s="38"/>
      <c r="B252" s="39"/>
      <c r="C252" s="39"/>
      <c r="D252" s="39"/>
      <c r="E252" s="39"/>
      <c r="F252" s="39"/>
      <c r="G252" s="39"/>
      <c r="H252" s="39"/>
      <c r="I252" s="39"/>
      <c r="J252" s="38"/>
      <c r="K252" s="38"/>
      <c r="L252" s="39"/>
      <c r="M252" s="39"/>
      <c r="N252" s="39"/>
      <c r="O252" s="39"/>
      <c r="P252" s="39"/>
    </row>
    <row r="253" spans="1:16" ht="14.25">
      <c r="A253" s="38"/>
      <c r="B253" s="39"/>
      <c r="C253" s="39"/>
      <c r="D253" s="39"/>
      <c r="E253" s="39"/>
      <c r="F253" s="39"/>
      <c r="G253" s="39"/>
      <c r="H253" s="39"/>
      <c r="I253" s="39"/>
      <c r="J253" s="38"/>
      <c r="K253" s="38"/>
      <c r="L253" s="39"/>
      <c r="M253" s="39"/>
      <c r="N253" s="39"/>
      <c r="O253" s="39"/>
      <c r="P253" s="39"/>
    </row>
    <row r="254" spans="1:16" ht="14.25">
      <c r="A254" s="38"/>
      <c r="B254" s="39"/>
      <c r="C254" s="39"/>
      <c r="D254" s="39"/>
      <c r="E254" s="39"/>
      <c r="F254" s="39"/>
      <c r="G254" s="39"/>
      <c r="H254" s="39"/>
      <c r="I254" s="39"/>
      <c r="J254" s="38"/>
      <c r="K254" s="38"/>
      <c r="L254" s="39"/>
      <c r="M254" s="39"/>
      <c r="N254" s="39"/>
      <c r="O254" s="39"/>
      <c r="P254" s="39"/>
    </row>
    <row r="255" spans="1:16" ht="14.25">
      <c r="A255" s="38"/>
      <c r="B255" s="39"/>
      <c r="C255" s="39"/>
      <c r="D255" s="39"/>
      <c r="E255" s="39"/>
      <c r="F255" s="39"/>
      <c r="G255" s="39"/>
      <c r="H255" s="39"/>
      <c r="I255" s="39"/>
      <c r="J255" s="38"/>
      <c r="K255" s="38"/>
      <c r="L255" s="39"/>
      <c r="M255" s="39"/>
      <c r="N255" s="39"/>
      <c r="O255" s="39"/>
      <c r="P255" s="39"/>
    </row>
    <row r="256" spans="1:16" ht="14.25">
      <c r="A256" s="38"/>
      <c r="B256" s="39"/>
      <c r="C256" s="39"/>
      <c r="D256" s="39"/>
      <c r="E256" s="39"/>
      <c r="F256" s="39"/>
      <c r="G256" s="39"/>
      <c r="H256" s="39"/>
      <c r="I256" s="39"/>
      <c r="J256" s="38"/>
      <c r="K256" s="38"/>
      <c r="L256" s="39"/>
      <c r="M256" s="39"/>
      <c r="N256" s="39"/>
      <c r="O256" s="39"/>
      <c r="P256" s="39"/>
    </row>
    <row r="257" spans="1:16" ht="14.25">
      <c r="A257" s="38"/>
      <c r="B257" s="39"/>
      <c r="C257" s="39"/>
      <c r="D257" s="39"/>
      <c r="E257" s="39"/>
      <c r="F257" s="39"/>
      <c r="G257" s="39"/>
      <c r="H257" s="39"/>
      <c r="I257" s="39"/>
      <c r="J257" s="38"/>
      <c r="K257" s="38"/>
      <c r="L257" s="39"/>
      <c r="M257" s="39"/>
      <c r="N257" s="39"/>
      <c r="O257" s="39"/>
      <c r="P257" s="39"/>
    </row>
    <row r="258" spans="1:16" ht="14.25">
      <c r="A258" s="38"/>
      <c r="B258" s="39"/>
      <c r="C258" s="39"/>
      <c r="D258" s="39"/>
      <c r="E258" s="39"/>
      <c r="F258" s="39"/>
      <c r="G258" s="39"/>
      <c r="H258" s="39"/>
      <c r="I258" s="39"/>
      <c r="J258" s="38"/>
      <c r="K258" s="38"/>
      <c r="L258" s="39"/>
      <c r="M258" s="39"/>
      <c r="N258" s="39"/>
      <c r="O258" s="39"/>
      <c r="P258" s="39"/>
    </row>
    <row r="259" spans="1:16" ht="14.25">
      <c r="A259" s="38"/>
      <c r="B259" s="39"/>
      <c r="C259" s="39"/>
      <c r="D259" s="39"/>
      <c r="E259" s="39"/>
      <c r="F259" s="39"/>
      <c r="G259" s="39"/>
      <c r="H259" s="39"/>
      <c r="I259" s="39"/>
      <c r="J259" s="38"/>
      <c r="K259" s="38"/>
      <c r="L259" s="39"/>
      <c r="M259" s="39"/>
      <c r="N259" s="39"/>
      <c r="O259" s="39"/>
      <c r="P259" s="39"/>
    </row>
    <row r="260" spans="1:16" ht="14.25">
      <c r="A260" s="38"/>
      <c r="B260" s="39"/>
      <c r="C260" s="39"/>
      <c r="D260" s="39"/>
      <c r="E260" s="39"/>
      <c r="F260" s="39"/>
      <c r="G260" s="39"/>
      <c r="H260" s="39"/>
      <c r="I260" s="39"/>
      <c r="J260" s="38"/>
      <c r="K260" s="38"/>
      <c r="L260" s="39"/>
      <c r="M260" s="39"/>
      <c r="N260" s="39"/>
      <c r="O260" s="39"/>
      <c r="P260" s="39"/>
    </row>
    <row r="261" spans="1:16" ht="14.25">
      <c r="A261" s="38"/>
      <c r="B261" s="39"/>
      <c r="C261" s="39"/>
      <c r="D261" s="39"/>
      <c r="E261" s="39"/>
      <c r="F261" s="39"/>
      <c r="G261" s="39"/>
      <c r="H261" s="39"/>
      <c r="I261" s="39"/>
      <c r="J261" s="38"/>
      <c r="K261" s="38"/>
      <c r="L261" s="39"/>
      <c r="M261" s="39"/>
      <c r="N261" s="39"/>
      <c r="O261" s="39"/>
      <c r="P261" s="39"/>
    </row>
    <row r="262" spans="1:16" ht="14.25">
      <c r="A262" s="38"/>
      <c r="B262" s="39"/>
      <c r="C262" s="39"/>
      <c r="D262" s="39"/>
      <c r="E262" s="39"/>
      <c r="F262" s="39"/>
      <c r="G262" s="39"/>
      <c r="H262" s="39"/>
      <c r="I262" s="39"/>
      <c r="J262" s="38"/>
      <c r="K262" s="38"/>
      <c r="L262" s="39"/>
      <c r="M262" s="39"/>
      <c r="N262" s="39"/>
      <c r="O262" s="39"/>
      <c r="P262" s="39"/>
    </row>
    <row r="263" spans="1:16" ht="14.25">
      <c r="A263" s="38"/>
      <c r="B263" s="39"/>
      <c r="C263" s="39"/>
      <c r="D263" s="39"/>
      <c r="E263" s="39"/>
      <c r="F263" s="39"/>
      <c r="G263" s="39"/>
      <c r="H263" s="39"/>
      <c r="I263" s="39"/>
      <c r="J263" s="38"/>
      <c r="K263" s="38"/>
      <c r="L263" s="39"/>
      <c r="M263" s="39"/>
      <c r="N263" s="39"/>
      <c r="O263" s="39"/>
      <c r="P263" s="39"/>
    </row>
    <row r="264" spans="1:16" ht="14.25">
      <c r="A264" s="38"/>
      <c r="B264" s="39"/>
      <c r="C264" s="39"/>
      <c r="D264" s="39"/>
      <c r="E264" s="39"/>
      <c r="F264" s="39"/>
      <c r="G264" s="39"/>
      <c r="H264" s="39"/>
      <c r="I264" s="39"/>
      <c r="J264" s="38"/>
      <c r="K264" s="38"/>
      <c r="L264" s="39"/>
      <c r="M264" s="39"/>
      <c r="N264" s="39"/>
      <c r="O264" s="39"/>
      <c r="P264" s="39"/>
    </row>
  </sheetData>
  <mergeCells count="15">
    <mergeCell ref="P11:P13"/>
    <mergeCell ref="O11:O13"/>
    <mergeCell ref="B11:I11"/>
    <mergeCell ref="A6:C6"/>
    <mergeCell ref="A11:A13"/>
    <mergeCell ref="N11:N13"/>
    <mergeCell ref="K11:K13"/>
    <mergeCell ref="B12:B13"/>
    <mergeCell ref="H12:I12"/>
    <mergeCell ref="J11:J13"/>
    <mergeCell ref="A2:P2"/>
    <mergeCell ref="C12:G12"/>
    <mergeCell ref="A4:P4"/>
    <mergeCell ref="L11:L13"/>
    <mergeCell ref="M11:M13"/>
  </mergeCells>
  <phoneticPr fontId="0" type="noConversion"/>
  <pageMargins left="0.24" right="0.28000000000000003" top="0.39" bottom="0.28000000000000003" header="0.25" footer="0.19"/>
  <pageSetup paperSize="9" scale="5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готовый 1 и 2</vt:lpstr>
      <vt:lpstr>'готовый 1 и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КоломиецАА</dc:creator>
  <cp:lastModifiedBy>galina</cp:lastModifiedBy>
  <cp:lastPrinted>2021-07-30T07:03:27Z</cp:lastPrinted>
  <dcterms:created xsi:type="dcterms:W3CDTF">2016-10-20T11:21:30Z</dcterms:created>
  <dcterms:modified xsi:type="dcterms:W3CDTF">2021-07-30T11:41:46Z</dcterms:modified>
</cp:coreProperties>
</file>